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42" i="1"/>
  <c r="K243" s="1"/>
  <c r="J242"/>
  <c r="J243" s="1"/>
  <c r="I242"/>
  <c r="I243" s="1"/>
  <c r="H242"/>
  <c r="H243" s="1"/>
  <c r="G242"/>
  <c r="G243" s="1"/>
  <c r="F242"/>
  <c r="F243" s="1"/>
  <c r="E242"/>
  <c r="E243" s="1"/>
  <c r="D242"/>
  <c r="D243" s="1"/>
  <c r="C242"/>
  <c r="C243" s="1"/>
  <c r="K238"/>
  <c r="J238"/>
  <c r="I238"/>
  <c r="H238"/>
  <c r="G238"/>
  <c r="F238"/>
  <c r="E238"/>
  <c r="D238"/>
  <c r="C238"/>
  <c r="K230"/>
  <c r="J230"/>
  <c r="I230"/>
  <c r="H230"/>
  <c r="G230"/>
  <c r="F230"/>
  <c r="E230"/>
  <c r="D230"/>
  <c r="C230"/>
  <c r="J227"/>
  <c r="I227"/>
  <c r="H227"/>
  <c r="G227"/>
  <c r="F227"/>
  <c r="E227"/>
  <c r="D227"/>
  <c r="C227"/>
  <c r="K219"/>
  <c r="K220" s="1"/>
  <c r="J219"/>
  <c r="J220" s="1"/>
  <c r="I219"/>
  <c r="I220" s="1"/>
  <c r="H219"/>
  <c r="H220" s="1"/>
  <c r="G219"/>
  <c r="G220" s="1"/>
  <c r="F219"/>
  <c r="F220" s="1"/>
  <c r="E219"/>
  <c r="E220" s="1"/>
  <c r="D219"/>
  <c r="D220" s="1"/>
  <c r="C219"/>
  <c r="C220" s="1"/>
  <c r="K215"/>
  <c r="J215"/>
  <c r="I215"/>
  <c r="H215"/>
  <c r="G215"/>
  <c r="F215"/>
  <c r="E215"/>
  <c r="D215"/>
  <c r="C215"/>
  <c r="K206"/>
  <c r="J206"/>
  <c r="I206"/>
  <c r="H206"/>
  <c r="G206"/>
  <c r="F206"/>
  <c r="E206"/>
  <c r="D206"/>
  <c r="C206"/>
  <c r="K203"/>
  <c r="J203"/>
  <c r="I203"/>
  <c r="H203"/>
  <c r="G203"/>
  <c r="F203"/>
  <c r="E203"/>
  <c r="D203"/>
  <c r="C203"/>
  <c r="K195"/>
  <c r="J195"/>
  <c r="I195"/>
  <c r="H195"/>
  <c r="G195"/>
  <c r="F195"/>
  <c r="E195"/>
  <c r="D195"/>
  <c r="C195"/>
  <c r="K190"/>
  <c r="J190"/>
  <c r="I190"/>
  <c r="H190"/>
  <c r="G190"/>
  <c r="F190"/>
  <c r="E190"/>
  <c r="D190"/>
  <c r="C190"/>
  <c r="K183"/>
  <c r="J183"/>
  <c r="I183"/>
  <c r="H183"/>
  <c r="F183"/>
  <c r="E183"/>
  <c r="D183"/>
  <c r="C183"/>
  <c r="K180"/>
  <c r="J180"/>
  <c r="I180"/>
  <c r="H180"/>
  <c r="G180"/>
  <c r="F180"/>
  <c r="F196" s="1"/>
  <c r="E180"/>
  <c r="E196" s="1"/>
  <c r="D180"/>
  <c r="D196" s="1"/>
  <c r="C180"/>
  <c r="C196" s="1"/>
  <c r="K172"/>
  <c r="J172"/>
  <c r="I172"/>
  <c r="H172"/>
  <c r="G172"/>
  <c r="F172"/>
  <c r="E172"/>
  <c r="D172"/>
  <c r="C172"/>
  <c r="K168"/>
  <c r="J168"/>
  <c r="I168"/>
  <c r="H168"/>
  <c r="G168"/>
  <c r="F168"/>
  <c r="E168"/>
  <c r="D168"/>
  <c r="C168"/>
  <c r="K160"/>
  <c r="I160"/>
  <c r="H160"/>
  <c r="G160"/>
  <c r="F160"/>
  <c r="E160"/>
  <c r="D160"/>
  <c r="C160"/>
  <c r="K157"/>
  <c r="J157"/>
  <c r="I157"/>
  <c r="H157"/>
  <c r="G157"/>
  <c r="F157"/>
  <c r="F173" s="1"/>
  <c r="E157"/>
  <c r="E173" s="1"/>
  <c r="D157"/>
  <c r="D173" s="1"/>
  <c r="C157"/>
  <c r="C173" s="1"/>
  <c r="K149"/>
  <c r="J149"/>
  <c r="I149"/>
  <c r="H149"/>
  <c r="G149"/>
  <c r="F149"/>
  <c r="E149"/>
  <c r="D149"/>
  <c r="C149"/>
  <c r="K145"/>
  <c r="J145"/>
  <c r="I145"/>
  <c r="H145"/>
  <c r="G145"/>
  <c r="F145"/>
  <c r="E145"/>
  <c r="D145"/>
  <c r="C145"/>
  <c r="K138"/>
  <c r="J138"/>
  <c r="I138"/>
  <c r="H138"/>
  <c r="G138"/>
  <c r="F138"/>
  <c r="E138"/>
  <c r="D138"/>
  <c r="C138"/>
  <c r="K135"/>
  <c r="J135"/>
  <c r="I135"/>
  <c r="H135"/>
  <c r="G135"/>
  <c r="F135"/>
  <c r="F150" s="1"/>
  <c r="E135"/>
  <c r="E150" s="1"/>
  <c r="D135"/>
  <c r="D150" s="1"/>
  <c r="C135"/>
  <c r="C150" s="1"/>
  <c r="K124"/>
  <c r="J124"/>
  <c r="I124"/>
  <c r="H124"/>
  <c r="G124"/>
  <c r="F124"/>
  <c r="E124"/>
  <c r="D124"/>
  <c r="C124"/>
  <c r="K120"/>
  <c r="J120"/>
  <c r="I120"/>
  <c r="H120"/>
  <c r="G120"/>
  <c r="F120"/>
  <c r="E120"/>
  <c r="D120"/>
  <c r="C120"/>
  <c r="K113"/>
  <c r="J113"/>
  <c r="I113"/>
  <c r="H113"/>
  <c r="G113"/>
  <c r="F113"/>
  <c r="E113"/>
  <c r="D113"/>
  <c r="C113"/>
  <c r="K110"/>
  <c r="J110"/>
  <c r="I110"/>
  <c r="H110"/>
  <c r="G110"/>
  <c r="F110"/>
  <c r="F125" s="1"/>
  <c r="E110"/>
  <c r="E125" s="1"/>
  <c r="D110"/>
  <c r="D125" s="1"/>
  <c r="C110"/>
  <c r="C125" s="1"/>
  <c r="K102"/>
  <c r="J102"/>
  <c r="I102"/>
  <c r="H102"/>
  <c r="G102"/>
  <c r="F102"/>
  <c r="E102"/>
  <c r="D102"/>
  <c r="C102"/>
  <c r="K98"/>
  <c r="J98"/>
  <c r="I98"/>
  <c r="H98"/>
  <c r="G98"/>
  <c r="F98"/>
  <c r="E98"/>
  <c r="D98"/>
  <c r="C98"/>
  <c r="K89"/>
  <c r="J89"/>
  <c r="I89"/>
  <c r="H89"/>
  <c r="G89"/>
  <c r="F89"/>
  <c r="E89"/>
  <c r="D89"/>
  <c r="C89"/>
  <c r="K86"/>
  <c r="J86"/>
  <c r="I86"/>
  <c r="H86"/>
  <c r="G86"/>
  <c r="F86"/>
  <c r="F103" s="1"/>
  <c r="E86"/>
  <c r="E103" s="1"/>
  <c r="D86"/>
  <c r="D103" s="1"/>
  <c r="C86"/>
  <c r="C103" s="1"/>
  <c r="K78"/>
  <c r="J78"/>
  <c r="I78"/>
  <c r="H78"/>
  <c r="F78"/>
  <c r="E78"/>
  <c r="D78"/>
  <c r="C78"/>
  <c r="K74"/>
  <c r="J74"/>
  <c r="I74"/>
  <c r="H74"/>
  <c r="G74"/>
  <c r="F74"/>
  <c r="E74"/>
  <c r="D74"/>
  <c r="C74"/>
  <c r="K67"/>
  <c r="J67"/>
  <c r="I67"/>
  <c r="H67"/>
  <c r="G67"/>
  <c r="F67"/>
  <c r="E67"/>
  <c r="D67"/>
  <c r="C67"/>
  <c r="K64"/>
  <c r="J64"/>
  <c r="I64"/>
  <c r="H64"/>
  <c r="G64"/>
  <c r="F64"/>
  <c r="F79" s="1"/>
  <c r="E64"/>
  <c r="E79" s="1"/>
  <c r="D64"/>
  <c r="D79" s="1"/>
  <c r="C64"/>
  <c r="C79" s="1"/>
  <c r="K56"/>
  <c r="K57" s="1"/>
  <c r="J56"/>
  <c r="J57" s="1"/>
  <c r="I56"/>
  <c r="I57" s="1"/>
  <c r="H56"/>
  <c r="H57" s="1"/>
  <c r="G56"/>
  <c r="G57" s="1"/>
  <c r="F56"/>
  <c r="F57" s="1"/>
  <c r="E56"/>
  <c r="E57" s="1"/>
  <c r="D56"/>
  <c r="D57" s="1"/>
  <c r="C56"/>
  <c r="C57" s="1"/>
  <c r="K52"/>
  <c r="J52"/>
  <c r="I52"/>
  <c r="H52"/>
  <c r="G52"/>
  <c r="F52"/>
  <c r="E52"/>
  <c r="D52"/>
  <c r="C52"/>
  <c r="I43"/>
  <c r="F43"/>
  <c r="E43"/>
  <c r="D43"/>
  <c r="C43"/>
  <c r="K40"/>
  <c r="J40"/>
  <c r="I40"/>
  <c r="H40"/>
  <c r="G40"/>
  <c r="F40"/>
  <c r="E40"/>
  <c r="D40"/>
  <c r="C40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32"/>
  <c r="C33" s="1"/>
  <c r="K28"/>
  <c r="J28"/>
  <c r="I28"/>
  <c r="H28"/>
  <c r="G28"/>
  <c r="F28"/>
  <c r="E28"/>
  <c r="D28"/>
  <c r="C28"/>
  <c r="K21"/>
  <c r="I21"/>
  <c r="H21"/>
  <c r="G21"/>
  <c r="F21"/>
  <c r="E21"/>
  <c r="D21"/>
  <c r="C21"/>
  <c r="K18"/>
  <c r="J18"/>
  <c r="I18"/>
  <c r="H18"/>
  <c r="G18"/>
  <c r="F18"/>
  <c r="E18"/>
  <c r="D18"/>
  <c r="C18"/>
  <c r="C244" l="1"/>
  <c r="E244"/>
  <c r="G244"/>
  <c r="I244"/>
  <c r="K244"/>
  <c r="D244"/>
  <c r="F244"/>
  <c r="H244"/>
  <c r="J244"/>
</calcChain>
</file>

<file path=xl/sharedStrings.xml><?xml version="1.0" encoding="utf-8"?>
<sst xmlns="http://schemas.openxmlformats.org/spreadsheetml/2006/main" count="373" uniqueCount="156">
  <si>
    <t xml:space="preserve">Утверждаю  </t>
  </si>
  <si>
    <t>Заведующий МКДОУ детский сад</t>
  </si>
  <si>
    <t>______________</t>
  </si>
  <si>
    <t>________________________</t>
  </si>
  <si>
    <t>"___"______________2017г</t>
  </si>
  <si>
    <t>20___г</t>
  </si>
  <si>
    <t xml:space="preserve"> Примерное десятидневное меню  для детского сада 1,5 - 3 года осень- зима.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</si>
  <si>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</si>
  <si>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</si>
  <si>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</si>
  <si>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</si>
  <si>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</si>
  <si>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 xml:space="preserve">витамины,микроэлементы </t>
  </si>
  <si>
    <t xml:space="preserve">Рецепт </t>
  </si>
  <si>
    <t>Б</t>
  </si>
  <si>
    <t>Ж</t>
  </si>
  <si>
    <t>У</t>
  </si>
  <si>
    <t>С (мг)</t>
  </si>
  <si>
    <t>А (мкг)</t>
  </si>
  <si>
    <t>Mg (мг)</t>
  </si>
  <si>
    <t>Са(мг)</t>
  </si>
  <si>
    <t>№</t>
  </si>
  <si>
    <t>1 первый</t>
  </si>
  <si>
    <t>ЗАВТРАК</t>
  </si>
  <si>
    <t>Каша жидкая молочная пшенная</t>
  </si>
  <si>
    <t>390/2014</t>
  </si>
  <si>
    <t>Чай  с  сахаром</t>
  </si>
  <si>
    <t>457/2021</t>
  </si>
  <si>
    <t>Хлеб пшеничный ( батон)</t>
  </si>
  <si>
    <t>Масло сливочное (порциями)</t>
  </si>
  <si>
    <t>79/2021</t>
  </si>
  <si>
    <t>Итого:</t>
  </si>
  <si>
    <t xml:space="preserve"> </t>
  </si>
  <si>
    <t>2 завтрак</t>
  </si>
  <si>
    <t>Сок фруктовый</t>
  </si>
  <si>
    <t xml:space="preserve">   ОБЕД</t>
  </si>
  <si>
    <t>Щи из свежей капусты с картофелем</t>
  </si>
  <si>
    <t>104/2021</t>
  </si>
  <si>
    <t>Фрикадельки в соусе</t>
  </si>
  <si>
    <t>50/30</t>
  </si>
  <si>
    <t>620/2014</t>
  </si>
  <si>
    <t>Рис отварной</t>
  </si>
  <si>
    <t>385/2021</t>
  </si>
  <si>
    <t>Компот из свежих плодов</t>
  </si>
  <si>
    <t>486/2021</t>
  </si>
  <si>
    <t>Хлеб ржано- пшеничный</t>
  </si>
  <si>
    <t>ПОЛДНИК</t>
  </si>
  <si>
    <t>Какао с молоком</t>
  </si>
  <si>
    <t>462/2021</t>
  </si>
  <si>
    <t xml:space="preserve">Печенье </t>
  </si>
  <si>
    <t>547/2021</t>
  </si>
  <si>
    <t>Всего за день:</t>
  </si>
  <si>
    <t>2  день</t>
  </si>
  <si>
    <t>Суп молочный с макаронными изделиями</t>
  </si>
  <si>
    <t>139/2021</t>
  </si>
  <si>
    <t xml:space="preserve">Кофейный напиток </t>
  </si>
  <si>
    <t>464/2021</t>
  </si>
  <si>
    <t>Сыр полутвердый (порциями)</t>
  </si>
  <si>
    <t>75/2021</t>
  </si>
  <si>
    <t>Фрукт</t>
  </si>
  <si>
    <t>ОБЕД</t>
  </si>
  <si>
    <t>Салат из свеклы отварной</t>
  </si>
  <si>
    <t>26/2021</t>
  </si>
  <si>
    <t>Суп картофельный с бобовыми</t>
  </si>
  <si>
    <t>113/2021</t>
  </si>
  <si>
    <t>Котлета рыбная (минтай)</t>
  </si>
  <si>
    <t>510/2014</t>
  </si>
  <si>
    <t>Макароны отварные</t>
  </si>
  <si>
    <t>256/2021</t>
  </si>
  <si>
    <t>Соус красный основной</t>
  </si>
  <si>
    <t>422/2021</t>
  </si>
  <si>
    <t>Компот из плодов или ягод сушеных</t>
  </si>
  <si>
    <t>494/2021</t>
  </si>
  <si>
    <t>"Снежок"</t>
  </si>
  <si>
    <t>Манник</t>
  </si>
  <si>
    <t>550/2021</t>
  </si>
  <si>
    <t>3 день</t>
  </si>
  <si>
    <t>Каша жидкая молочная пшеничная</t>
  </si>
  <si>
    <t>Чай  с  молоком и сахаром</t>
  </si>
  <si>
    <t>460/2021</t>
  </si>
  <si>
    <t>Борщ с капустой и картофелем со сметаной</t>
  </si>
  <si>
    <t>95/2021</t>
  </si>
  <si>
    <t>Тефтели (2й вариант)</t>
  </si>
  <si>
    <t>619/2014</t>
  </si>
  <si>
    <t>Картофельное пюре</t>
  </si>
  <si>
    <t>299/2014</t>
  </si>
  <si>
    <t>Напиток из шиповника</t>
  </si>
  <si>
    <t>Пряник</t>
  </si>
  <si>
    <t>4 день</t>
  </si>
  <si>
    <t>Каша жидкая молочная овсяная " Геркулес"</t>
  </si>
  <si>
    <t>2 Завтрак</t>
  </si>
  <si>
    <t>Суп-пюре из картофеля</t>
  </si>
  <si>
    <t>131/2021</t>
  </si>
  <si>
    <t>Гренки из пшеничного хлеба</t>
  </si>
  <si>
    <t>143/2021</t>
  </si>
  <si>
    <t>Суфле из печени</t>
  </si>
  <si>
    <t>52-9м/2003</t>
  </si>
  <si>
    <t>Каша гречневая рассыпчатая</t>
  </si>
  <si>
    <t>202/2021</t>
  </si>
  <si>
    <t>Пирожки печеные из дрожжевого теста</t>
  </si>
  <si>
    <t>1052/2014</t>
  </si>
  <si>
    <t xml:space="preserve">5 день </t>
  </si>
  <si>
    <t>Каша " Дружба"</t>
  </si>
  <si>
    <t>22,/2021</t>
  </si>
  <si>
    <t>Салат из капусты белокачанной</t>
  </si>
  <si>
    <t>№1/2021</t>
  </si>
  <si>
    <t>Суп с рыбными консервами</t>
  </si>
  <si>
    <t>122/2021</t>
  </si>
  <si>
    <t>Жаркое по- домашнему (со свининой)</t>
  </si>
  <si>
    <t>328/2021</t>
  </si>
  <si>
    <t>Компот из смеси сухофруктов</t>
  </si>
  <si>
    <t>495/2021</t>
  </si>
  <si>
    <t>2 неделя</t>
  </si>
  <si>
    <t>Масса порции    (г)</t>
  </si>
  <si>
    <t>6 день</t>
  </si>
  <si>
    <t>Каша жидкая молочная манная</t>
  </si>
  <si>
    <t xml:space="preserve">2 Завтрак </t>
  </si>
  <si>
    <t>Суп картофельный с клецками</t>
  </si>
  <si>
    <t>115/2021</t>
  </si>
  <si>
    <t>Тефтели (1 вариант)</t>
  </si>
  <si>
    <t>618/2014</t>
  </si>
  <si>
    <t>7 день</t>
  </si>
  <si>
    <t>54-3соус/2020</t>
  </si>
  <si>
    <t>8 день</t>
  </si>
  <si>
    <t>Пудинг творожный запеченный</t>
  </si>
  <si>
    <t>285/2021</t>
  </si>
  <si>
    <t>Повидло</t>
  </si>
  <si>
    <t>пром.</t>
  </si>
  <si>
    <t>2 Завтрак:</t>
  </si>
  <si>
    <t>Салат из моркови</t>
  </si>
  <si>
    <t>21/2021</t>
  </si>
  <si>
    <t>Плов</t>
  </si>
  <si>
    <t>601/2021</t>
  </si>
  <si>
    <t>Яйцо отварное</t>
  </si>
  <si>
    <t>267/2021</t>
  </si>
  <si>
    <t>9 день</t>
  </si>
  <si>
    <t>Рассольник Ленинградский</t>
  </si>
  <si>
    <t>100/2021</t>
  </si>
  <si>
    <t>Тефтели рыбные</t>
  </si>
  <si>
    <t>516/2014</t>
  </si>
  <si>
    <t>883/2014</t>
  </si>
  <si>
    <t>Ватрушки</t>
  </si>
  <si>
    <t>1058/2014</t>
  </si>
  <si>
    <t>10 день</t>
  </si>
  <si>
    <t>Каша жидкая молочная рисовая</t>
  </si>
  <si>
    <t>Котлеты, биточки, шницели</t>
  </si>
  <si>
    <t>608/2014</t>
  </si>
  <si>
    <t>Соус томатный</t>
  </si>
  <si>
    <t>419/2021</t>
  </si>
  <si>
    <t>Средний показатель</t>
  </si>
  <si>
    <t>Используемая литература:</t>
  </si>
  <si>
    <t>Новейший сборник рецептур блюд и кулинарных изделий для ПОП (2014)</t>
  </si>
  <si>
    <t>Единый сборник технологических нормативов, рецепт блюд и кулинарных изделий. г. Пермь, 2021г.в.</t>
  </si>
  <si>
    <t xml:space="preserve">ТЕХНИК - ТЕХНОЛОГ РУО </t>
  </si>
  <si>
    <t>Шумилова И. А.</t>
  </si>
  <si>
    <t>Fе (мг)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</si>
</sst>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7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1"/>
    </font>
    <font>
      <b/>
      <sz val="11"/>
      <color theme="1"/>
      <name val="Calibri"/>
      <family val="2"/>
      <charset val="1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5" fontId="26" fillId="0" borderId="0" applyBorder="0" applyProtection="0"/>
    <xf numFmtId="0" fontId="1" fillId="0" borderId="0"/>
  </cellStyleXfs>
  <cellXfs count="91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vertical="center" wrapText="1"/>
    </xf>
    <xf numFmtId="49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/>
    <xf numFmtId="0" fontId="8" fillId="0" borderId="1" xfId="0" applyFont="1" applyBorder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wrapText="1"/>
    </xf>
    <xf numFmtId="0" fontId="10" fillId="0" borderId="2" xfId="0" applyFont="1" applyBorder="1" applyAlignment="1" applyProtection="1"/>
    <xf numFmtId="0" fontId="11" fillId="0" borderId="2" xfId="0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 vertical="center"/>
    </xf>
    <xf numFmtId="2" fontId="11" fillId="0" borderId="2" xfId="0" applyNumberFormat="1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2" fontId="12" fillId="0" borderId="1" xfId="0" applyNumberFormat="1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2" fontId="13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/>
    <xf numFmtId="0" fontId="11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5" fillId="0" borderId="1" xfId="0" applyFont="1" applyBorder="1" applyAlignment="1" applyProtection="1"/>
    <xf numFmtId="2" fontId="6" fillId="0" borderId="1" xfId="0" applyNumberFormat="1" applyFont="1" applyBorder="1" applyAlignment="1" applyProtection="1"/>
    <xf numFmtId="0" fontId="8" fillId="0" borderId="1" xfId="0" applyFont="1" applyBorder="1" applyAlignment="1" applyProtection="1">
      <alignment wrapText="1"/>
    </xf>
    <xf numFmtId="0" fontId="12" fillId="0" borderId="1" xfId="0" applyFont="1" applyBorder="1" applyAlignment="1" applyProtection="1">
      <alignment horizontal="center" vertical="center"/>
    </xf>
    <xf numFmtId="2" fontId="12" fillId="0" borderId="1" xfId="0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/>
    </xf>
    <xf numFmtId="2" fontId="5" fillId="0" borderId="1" xfId="0" applyNumberFormat="1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2" fontId="13" fillId="0" borderId="1" xfId="0" applyNumberFormat="1" applyFont="1" applyBorder="1" applyAlignment="1" applyProtection="1">
      <alignment horizontal="center" vertical="top"/>
    </xf>
    <xf numFmtId="0" fontId="16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6" fillId="0" borderId="1" xfId="1" applyNumberFormat="1" applyFont="1" applyBorder="1" applyAlignment="1" applyProtection="1">
      <alignment horizontal="center" vertical="center"/>
    </xf>
    <xf numFmtId="0" fontId="17" fillId="0" borderId="0" xfId="0" applyFont="1" applyAlignment="1" applyProtection="1"/>
    <xf numFmtId="0" fontId="10" fillId="0" borderId="1" xfId="0" applyFont="1" applyBorder="1" applyAlignment="1" applyProtection="1">
      <alignment horizontal="left" vertical="top" wrapText="1"/>
    </xf>
    <xf numFmtId="2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left" vertical="center" wrapText="1"/>
    </xf>
    <xf numFmtId="0" fontId="6" fillId="0" borderId="1" xfId="2" applyFont="1" applyBorder="1" applyAlignment="1" applyProtection="1">
      <alignment horizontal="center"/>
    </xf>
    <xf numFmtId="2" fontId="6" fillId="0" borderId="1" xfId="2" applyNumberFormat="1" applyFont="1" applyBorder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/>
    <xf numFmtId="0" fontId="19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right"/>
    </xf>
    <xf numFmtId="2" fontId="11" fillId="0" borderId="1" xfId="0" applyNumberFormat="1" applyFont="1" applyBorder="1" applyAlignment="1" applyProtection="1">
      <alignment horizontal="right"/>
    </xf>
    <xf numFmtId="0" fontId="20" fillId="0" borderId="1" xfId="0" applyFont="1" applyBorder="1" applyAlignment="1" applyProtection="1"/>
    <xf numFmtId="2" fontId="18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0" fontId="10" fillId="0" borderId="3" xfId="0" applyFont="1" applyBorder="1" applyAlignment="1" applyProtection="1"/>
    <xf numFmtId="0" fontId="11" fillId="0" borderId="3" xfId="0" applyFont="1" applyBorder="1" applyAlignment="1" applyProtection="1">
      <alignment horizontal="center"/>
    </xf>
    <xf numFmtId="2" fontId="11" fillId="0" borderId="3" xfId="0" applyNumberFormat="1" applyFont="1" applyBorder="1" applyAlignment="1" applyProtection="1">
      <alignment horizontal="center"/>
    </xf>
    <xf numFmtId="0" fontId="21" fillId="0" borderId="1" xfId="0" applyFont="1" applyBorder="1" applyAlignment="1" applyProtection="1"/>
    <xf numFmtId="2" fontId="22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/>
    <xf numFmtId="0" fontId="14" fillId="0" borderId="1" xfId="0" applyFont="1" applyBorder="1" applyAlignment="1" applyProtection="1">
      <alignment horizontal="center"/>
    </xf>
    <xf numFmtId="2" fontId="23" fillId="0" borderId="1" xfId="0" applyNumberFormat="1" applyFont="1" applyBorder="1" applyAlignment="1" applyProtection="1"/>
    <xf numFmtId="2" fontId="24" fillId="0" borderId="1" xfId="0" applyNumberFormat="1" applyFont="1" applyBorder="1" applyAlignment="1" applyProtection="1"/>
    <xf numFmtId="2" fontId="14" fillId="0" borderId="1" xfId="0" applyNumberFormat="1" applyFont="1" applyBorder="1" applyAlignment="1" applyProtection="1">
      <alignment horizontal="right"/>
    </xf>
    <xf numFmtId="2" fontId="6" fillId="0" borderId="1" xfId="0" applyNumberFormat="1" applyFont="1" applyBorder="1" applyAlignment="1" applyProtection="1">
      <alignment horizontal="right"/>
    </xf>
    <xf numFmtId="49" fontId="10" fillId="0" borderId="1" xfId="0" applyNumberFormat="1" applyFont="1" applyBorder="1" applyAlignment="1" applyProtection="1"/>
    <xf numFmtId="49" fontId="14" fillId="0" borderId="1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/>
    </xf>
    <xf numFmtId="0" fontId="18" fillId="0" borderId="0" xfId="0" applyFont="1" applyAlignment="1" applyProtection="1"/>
    <xf numFmtId="0" fontId="11" fillId="0" borderId="1" xfId="0" applyFont="1" applyBorder="1" applyAlignment="1" applyProtection="1"/>
    <xf numFmtId="0" fontId="25" fillId="0" borderId="1" xfId="0" applyFont="1" applyBorder="1" applyAlignment="1" applyProtection="1"/>
    <xf numFmtId="0" fontId="19" fillId="0" borderId="1" xfId="0" applyFont="1" applyBorder="1" applyAlignment="1" applyProtection="1"/>
    <xf numFmtId="0" fontId="11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57"/>
  <sheetViews>
    <sheetView tabSelected="1" topLeftCell="A13" zoomScaleNormal="100" workbookViewId="0">
      <selection activeCell="K128" sqref="K128"/>
    </sheetView>
  </sheetViews>
  <sheetFormatPr defaultColWidth="8.42578125" defaultRowHeight="15"/>
  <cols>
    <col min="1" max="1" width="35.42578125" style="1" customWidth="1"/>
    <col min="2" max="2" width="9.7109375" style="1" customWidth="1"/>
    <col min="3" max="3" width="7.7109375" style="1" customWidth="1"/>
    <col min="4" max="4" width="8" style="1" customWidth="1"/>
    <col min="5" max="5" width="7.85546875" style="1" customWidth="1"/>
    <col min="6" max="6" width="10" style="1" customWidth="1"/>
    <col min="7" max="7" width="8.140625" style="1" customWidth="1"/>
    <col min="8" max="8" width="8.28515625" style="1" customWidth="1"/>
    <col min="9" max="9" width="9.140625" style="1" customWidth="1"/>
    <col min="10" max="10" width="8.5703125" style="1" customWidth="1"/>
    <col min="11" max="11" width="9.28515625" style="1" customWidth="1"/>
    <col min="12" max="12" width="14" style="1" customWidth="1"/>
  </cols>
  <sheetData>
    <row r="2" spans="1:12">
      <c r="A2" s="2"/>
      <c r="H2" s="2" t="s">
        <v>0</v>
      </c>
      <c r="I2" s="2"/>
    </row>
    <row r="3" spans="1:12">
      <c r="A3" s="2"/>
      <c r="H3" s="2" t="s">
        <v>1</v>
      </c>
      <c r="I3" s="2"/>
    </row>
    <row r="4" spans="1:12">
      <c r="H4" s="1" t="s">
        <v>2</v>
      </c>
      <c r="I4" s="1" t="s">
        <v>3</v>
      </c>
    </row>
    <row r="5" spans="1:12">
      <c r="H5" s="1" t="s">
        <v>4</v>
      </c>
      <c r="J5" s="1" t="s">
        <v>5</v>
      </c>
    </row>
    <row r="8" spans="1:12" ht="15.75" customHeight="1">
      <c r="A8" s="89" t="s">
        <v>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3"/>
    </row>
    <row r="9" spans="1:12" ht="15.75">
      <c r="A9" s="4" t="s">
        <v>7</v>
      </c>
      <c r="B9" s="5"/>
      <c r="C9" s="5"/>
      <c r="D9" s="6"/>
      <c r="E9" s="7"/>
      <c r="F9" s="5"/>
      <c r="G9" s="5"/>
      <c r="H9" s="7"/>
      <c r="I9" s="7"/>
      <c r="J9" s="7"/>
      <c r="K9" s="7"/>
      <c r="L9" s="8"/>
    </row>
    <row r="10" spans="1:12" ht="15.75" customHeight="1">
      <c r="A10" s="88" t="s">
        <v>8</v>
      </c>
      <c r="B10" s="88" t="s">
        <v>9</v>
      </c>
      <c r="C10" s="88" t="s">
        <v>10</v>
      </c>
      <c r="D10" s="88"/>
      <c r="E10" s="88"/>
      <c r="F10" s="90" t="s">
        <v>11</v>
      </c>
      <c r="G10" s="88" t="s">
        <v>12</v>
      </c>
      <c r="H10" s="88"/>
      <c r="I10" s="88"/>
      <c r="J10" s="88"/>
      <c r="K10" s="11"/>
      <c r="L10" s="12" t="s">
        <v>13</v>
      </c>
    </row>
    <row r="11" spans="1:12" ht="43.5" customHeight="1">
      <c r="A11" s="88"/>
      <c r="B11" s="88"/>
      <c r="C11" s="13" t="s">
        <v>14</v>
      </c>
      <c r="D11" s="14" t="s">
        <v>15</v>
      </c>
      <c r="E11" s="13" t="s">
        <v>16</v>
      </c>
      <c r="F11" s="90"/>
      <c r="G11" s="9" t="s">
        <v>17</v>
      </c>
      <c r="H11" s="9" t="s">
        <v>18</v>
      </c>
      <c r="I11" s="9" t="s">
        <v>19</v>
      </c>
      <c r="J11" s="9" t="s">
        <v>20</v>
      </c>
      <c r="K11" s="13" t="s">
        <v>155</v>
      </c>
      <c r="L11" s="9" t="s">
        <v>21</v>
      </c>
    </row>
    <row r="12" spans="1:12" ht="15.75">
      <c r="A12" s="15" t="s">
        <v>22</v>
      </c>
      <c r="B12" s="16"/>
      <c r="C12" s="16"/>
      <c r="D12" s="16"/>
      <c r="E12" s="16"/>
      <c r="F12" s="16"/>
      <c r="G12" s="9"/>
      <c r="H12" s="17"/>
      <c r="I12" s="9"/>
      <c r="J12" s="9"/>
      <c r="K12" s="9"/>
      <c r="L12" s="9"/>
    </row>
    <row r="13" spans="1:12" ht="15.75">
      <c r="A13" s="18" t="s">
        <v>23</v>
      </c>
      <c r="B13" s="16"/>
      <c r="C13" s="16"/>
      <c r="D13" s="16"/>
      <c r="E13" s="16"/>
      <c r="F13" s="16"/>
      <c r="G13" s="19"/>
      <c r="H13" s="19"/>
      <c r="I13" s="19"/>
      <c r="J13" s="19"/>
      <c r="K13" s="19"/>
      <c r="L13" s="20"/>
    </row>
    <row r="14" spans="1:12" ht="15.75">
      <c r="A14" s="21" t="s">
        <v>24</v>
      </c>
      <c r="B14" s="22">
        <v>150</v>
      </c>
      <c r="C14" s="23">
        <v>4.28</v>
      </c>
      <c r="D14" s="24">
        <v>4.6900000000000004</v>
      </c>
      <c r="E14" s="24">
        <v>19.34</v>
      </c>
      <c r="F14" s="24">
        <v>136.80000000000001</v>
      </c>
      <c r="G14" s="23">
        <v>0.33</v>
      </c>
      <c r="H14" s="23">
        <v>33.619999999999997</v>
      </c>
      <c r="I14" s="23">
        <v>35.1</v>
      </c>
      <c r="J14" s="23">
        <v>96.44</v>
      </c>
      <c r="K14" s="23">
        <v>0.79</v>
      </c>
      <c r="L14" s="9" t="s">
        <v>25</v>
      </c>
    </row>
    <row r="15" spans="1:12" ht="15.75">
      <c r="A15" s="16" t="s">
        <v>26</v>
      </c>
      <c r="B15" s="25">
        <v>180</v>
      </c>
      <c r="C15" s="26">
        <v>0.18</v>
      </c>
      <c r="D15" s="26">
        <v>0.09</v>
      </c>
      <c r="E15" s="26">
        <v>5.91</v>
      </c>
      <c r="F15" s="26">
        <v>24.57</v>
      </c>
      <c r="G15" s="23">
        <v>0</v>
      </c>
      <c r="H15" s="23">
        <v>0</v>
      </c>
      <c r="I15" s="23">
        <v>3.78</v>
      </c>
      <c r="J15" s="23">
        <v>6.75</v>
      </c>
      <c r="K15" s="23">
        <v>0.74</v>
      </c>
      <c r="L15" s="9" t="s">
        <v>27</v>
      </c>
    </row>
    <row r="16" spans="1:12" ht="15.75">
      <c r="A16" s="16" t="s">
        <v>28</v>
      </c>
      <c r="B16" s="25">
        <v>25</v>
      </c>
      <c r="C16" s="26">
        <v>2</v>
      </c>
      <c r="D16" s="26">
        <v>0.6</v>
      </c>
      <c r="E16" s="26">
        <v>13.4</v>
      </c>
      <c r="F16" s="26">
        <v>63.5</v>
      </c>
      <c r="G16" s="23">
        <v>0</v>
      </c>
      <c r="H16" s="23">
        <v>13.07</v>
      </c>
      <c r="I16" s="23">
        <v>5.5</v>
      </c>
      <c r="J16" s="23">
        <v>8.7100000000000009</v>
      </c>
      <c r="K16" s="23">
        <v>0.77</v>
      </c>
      <c r="L16" s="9"/>
    </row>
    <row r="17" spans="1:14" ht="15.75">
      <c r="A17" s="16" t="s">
        <v>29</v>
      </c>
      <c r="B17" s="25">
        <v>7</v>
      </c>
      <c r="C17" s="26">
        <v>0.06</v>
      </c>
      <c r="D17" s="26">
        <v>5.08</v>
      </c>
      <c r="E17" s="26">
        <v>0.09</v>
      </c>
      <c r="F17" s="26">
        <v>46.27</v>
      </c>
      <c r="G17" s="23">
        <v>0</v>
      </c>
      <c r="H17" s="23">
        <v>2.8</v>
      </c>
      <c r="I17" s="23">
        <v>0</v>
      </c>
      <c r="J17" s="23">
        <v>0.17</v>
      </c>
      <c r="K17" s="23">
        <v>0</v>
      </c>
      <c r="L17" s="9" t="s">
        <v>30</v>
      </c>
    </row>
    <row r="18" spans="1:14" ht="15.75">
      <c r="A18" s="15" t="s">
        <v>31</v>
      </c>
      <c r="B18" s="27"/>
      <c r="C18" s="28">
        <f t="shared" ref="C18:K18" si="0">SUM(C14:C17)</f>
        <v>6.52</v>
      </c>
      <c r="D18" s="28">
        <f t="shared" si="0"/>
        <v>10.46</v>
      </c>
      <c r="E18" s="28">
        <f t="shared" si="0"/>
        <v>38.74</v>
      </c>
      <c r="F18" s="28">
        <f t="shared" si="0"/>
        <v>271.14</v>
      </c>
      <c r="G18" s="29">
        <f t="shared" si="0"/>
        <v>0.33</v>
      </c>
      <c r="H18" s="29">
        <f t="shared" si="0"/>
        <v>49.489999999999995</v>
      </c>
      <c r="I18" s="29">
        <f t="shared" si="0"/>
        <v>44.38</v>
      </c>
      <c r="J18" s="29">
        <f t="shared" si="0"/>
        <v>112.07000000000001</v>
      </c>
      <c r="K18" s="29">
        <f t="shared" si="0"/>
        <v>2.2999999999999998</v>
      </c>
      <c r="L18" s="9"/>
      <c r="N18" s="1" t="s">
        <v>32</v>
      </c>
    </row>
    <row r="19" spans="1:14" ht="15.75">
      <c r="A19" s="15" t="s">
        <v>33</v>
      </c>
      <c r="B19" s="25"/>
      <c r="C19" s="26"/>
      <c r="D19" s="26"/>
      <c r="E19" s="26"/>
      <c r="F19" s="26"/>
      <c r="G19" s="23"/>
      <c r="H19" s="23"/>
      <c r="I19" s="23"/>
      <c r="J19" s="23"/>
      <c r="K19" s="23"/>
      <c r="L19" s="9"/>
    </row>
    <row r="20" spans="1:14" ht="15.75">
      <c r="A20" s="30" t="s">
        <v>34</v>
      </c>
      <c r="B20" s="25">
        <v>100</v>
      </c>
      <c r="C20" s="26">
        <v>0.75</v>
      </c>
      <c r="D20" s="26">
        <v>0</v>
      </c>
      <c r="E20" s="26">
        <v>15.15</v>
      </c>
      <c r="F20" s="26">
        <v>69</v>
      </c>
      <c r="G20" s="23">
        <v>3</v>
      </c>
      <c r="H20" s="23">
        <v>0</v>
      </c>
      <c r="I20" s="23">
        <v>18</v>
      </c>
      <c r="J20" s="23">
        <v>10.5</v>
      </c>
      <c r="K20" s="23">
        <v>1.05</v>
      </c>
      <c r="L20" s="9"/>
    </row>
    <row r="21" spans="1:14" ht="15.75">
      <c r="A21" s="15" t="s">
        <v>31</v>
      </c>
      <c r="B21" s="25"/>
      <c r="C21" s="28">
        <f t="shared" ref="C21:I21" si="1">SUM(C20)</f>
        <v>0.75</v>
      </c>
      <c r="D21" s="28">
        <f t="shared" si="1"/>
        <v>0</v>
      </c>
      <c r="E21" s="28">
        <f t="shared" si="1"/>
        <v>15.15</v>
      </c>
      <c r="F21" s="28">
        <f t="shared" si="1"/>
        <v>69</v>
      </c>
      <c r="G21" s="29">
        <f t="shared" si="1"/>
        <v>3</v>
      </c>
      <c r="H21" s="29">
        <f t="shared" si="1"/>
        <v>0</v>
      </c>
      <c r="I21" s="29">
        <f t="shared" si="1"/>
        <v>18</v>
      </c>
      <c r="J21" s="29">
        <v>16</v>
      </c>
      <c r="K21" s="29">
        <f>SUM(K20)</f>
        <v>1.05</v>
      </c>
      <c r="L21" s="9"/>
    </row>
    <row r="22" spans="1:14" ht="15.75">
      <c r="A22" s="18" t="s">
        <v>35</v>
      </c>
      <c r="B22" s="25"/>
      <c r="C22" s="26"/>
      <c r="D22" s="26"/>
      <c r="E22" s="26"/>
      <c r="F22" s="26"/>
      <c r="G22" s="23"/>
      <c r="H22" s="23"/>
      <c r="I22" s="23"/>
      <c r="J22" s="23"/>
      <c r="K22" s="23"/>
      <c r="L22" s="9"/>
    </row>
    <row r="23" spans="1:14" ht="15.75">
      <c r="A23" s="30" t="s">
        <v>36</v>
      </c>
      <c r="B23" s="25">
        <v>150</v>
      </c>
      <c r="C23" s="26">
        <v>1.0900000000000001</v>
      </c>
      <c r="D23" s="26">
        <v>4.13</v>
      </c>
      <c r="E23" s="26">
        <v>2.54</v>
      </c>
      <c r="F23" s="26">
        <v>51.68</v>
      </c>
      <c r="G23" s="23">
        <v>5.0999999999999996</v>
      </c>
      <c r="H23" s="23">
        <v>0</v>
      </c>
      <c r="I23" s="23">
        <v>9.6</v>
      </c>
      <c r="J23" s="23">
        <v>29.7</v>
      </c>
      <c r="K23" s="23">
        <v>0.38</v>
      </c>
      <c r="L23" s="31" t="s">
        <v>37</v>
      </c>
    </row>
    <row r="24" spans="1:14" ht="15.75">
      <c r="A24" s="30" t="s">
        <v>38</v>
      </c>
      <c r="B24" s="25" t="s">
        <v>39</v>
      </c>
      <c r="C24" s="26">
        <v>15</v>
      </c>
      <c r="D24" s="26">
        <v>13.9</v>
      </c>
      <c r="E24" s="26">
        <v>2</v>
      </c>
      <c r="F24" s="26">
        <v>193</v>
      </c>
      <c r="G24" s="23">
        <v>0</v>
      </c>
      <c r="H24" s="23">
        <v>0</v>
      </c>
      <c r="I24" s="23">
        <v>11.43</v>
      </c>
      <c r="J24" s="23">
        <v>9.14</v>
      </c>
      <c r="K24" s="23">
        <v>1.5</v>
      </c>
      <c r="L24" s="9" t="s">
        <v>40</v>
      </c>
    </row>
    <row r="25" spans="1:14" ht="15.75">
      <c r="A25" s="16" t="s">
        <v>41</v>
      </c>
      <c r="B25" s="25">
        <v>110</v>
      </c>
      <c r="C25" s="26">
        <v>2.73</v>
      </c>
      <c r="D25" s="26">
        <v>5.1100000000000003</v>
      </c>
      <c r="E25" s="26">
        <v>28.42</v>
      </c>
      <c r="F25" s="26">
        <v>156.32</v>
      </c>
      <c r="G25" s="23">
        <v>0</v>
      </c>
      <c r="H25" s="23">
        <v>19.8</v>
      </c>
      <c r="I25" s="23">
        <v>19.91</v>
      </c>
      <c r="J25" s="23">
        <v>12.65</v>
      </c>
      <c r="K25" s="23">
        <v>7.0000000000000007E-2</v>
      </c>
      <c r="L25" s="9" t="s">
        <v>42</v>
      </c>
    </row>
    <row r="26" spans="1:14" ht="15.75">
      <c r="A26" s="16" t="s">
        <v>43</v>
      </c>
      <c r="B26" s="32">
        <v>150</v>
      </c>
      <c r="C26" s="23">
        <v>0.8</v>
      </c>
      <c r="D26" s="23">
        <v>0.08</v>
      </c>
      <c r="E26" s="23">
        <v>8.33</v>
      </c>
      <c r="F26" s="23">
        <v>34.5</v>
      </c>
      <c r="G26" s="23">
        <v>0.45</v>
      </c>
      <c r="H26" s="23">
        <v>0</v>
      </c>
      <c r="I26" s="23">
        <v>10.8</v>
      </c>
      <c r="J26" s="23">
        <v>2.5499999999999998</v>
      </c>
      <c r="K26" s="23">
        <v>0.35</v>
      </c>
      <c r="L26" s="9" t="s">
        <v>44</v>
      </c>
    </row>
    <row r="27" spans="1:14" ht="15.75">
      <c r="A27" s="16" t="s">
        <v>45</v>
      </c>
      <c r="B27" s="25">
        <v>30</v>
      </c>
      <c r="C27" s="26">
        <v>1.44</v>
      </c>
      <c r="D27" s="26">
        <v>0.6</v>
      </c>
      <c r="E27" s="26">
        <v>15</v>
      </c>
      <c r="F27" s="26">
        <v>64.2</v>
      </c>
      <c r="G27" s="23">
        <v>0</v>
      </c>
      <c r="H27" s="23">
        <v>5.35</v>
      </c>
      <c r="I27" s="23">
        <v>2.25</v>
      </c>
      <c r="J27" s="23">
        <v>3.56</v>
      </c>
      <c r="K27" s="23">
        <v>0.32</v>
      </c>
      <c r="L27" s="9"/>
    </row>
    <row r="28" spans="1:14" ht="15.75">
      <c r="A28" s="33" t="s">
        <v>31</v>
      </c>
      <c r="B28" s="25" t="s">
        <v>32</v>
      </c>
      <c r="C28" s="28">
        <f t="shared" ref="C28:K28" si="2">SUM(C23:C27)</f>
        <v>21.060000000000002</v>
      </c>
      <c r="D28" s="28">
        <f t="shared" si="2"/>
        <v>23.82</v>
      </c>
      <c r="E28" s="28">
        <f t="shared" si="2"/>
        <v>56.29</v>
      </c>
      <c r="F28" s="28">
        <f t="shared" si="2"/>
        <v>499.7</v>
      </c>
      <c r="G28" s="29">
        <f t="shared" si="2"/>
        <v>5.55</v>
      </c>
      <c r="H28" s="29">
        <f t="shared" si="2"/>
        <v>25.15</v>
      </c>
      <c r="I28" s="29">
        <f t="shared" si="2"/>
        <v>53.989999999999995</v>
      </c>
      <c r="J28" s="29">
        <f t="shared" si="2"/>
        <v>57.6</v>
      </c>
      <c r="K28" s="29">
        <f t="shared" si="2"/>
        <v>2.6199999999999997</v>
      </c>
      <c r="L28" s="9"/>
    </row>
    <row r="29" spans="1:14" ht="15.75">
      <c r="A29" s="18" t="s">
        <v>46</v>
      </c>
      <c r="B29" s="25"/>
      <c r="C29" s="26"/>
      <c r="D29" s="26"/>
      <c r="E29" s="26"/>
      <c r="F29" s="26"/>
      <c r="G29" s="23"/>
      <c r="H29" s="23"/>
      <c r="I29" s="23"/>
      <c r="J29" s="23"/>
      <c r="K29" s="23"/>
      <c r="L29" s="9"/>
    </row>
    <row r="30" spans="1:14" ht="15.75">
      <c r="A30" s="30" t="s">
        <v>47</v>
      </c>
      <c r="B30" s="25">
        <v>180</v>
      </c>
      <c r="C30" s="26">
        <v>2.48</v>
      </c>
      <c r="D30" s="26">
        <v>2.12</v>
      </c>
      <c r="E30" s="26">
        <v>8.31</v>
      </c>
      <c r="F30" s="26">
        <v>62.42</v>
      </c>
      <c r="G30" s="23">
        <v>0.53</v>
      </c>
      <c r="H30" s="23">
        <v>14.25</v>
      </c>
      <c r="I30" s="23">
        <v>16.73</v>
      </c>
      <c r="J30" s="23">
        <v>83.48</v>
      </c>
      <c r="K30" s="23">
        <v>0.49</v>
      </c>
      <c r="L30" s="9" t="s">
        <v>48</v>
      </c>
    </row>
    <row r="31" spans="1:14" ht="15.75">
      <c r="A31" s="16" t="s">
        <v>49</v>
      </c>
      <c r="B31" s="25">
        <v>50</v>
      </c>
      <c r="C31" s="26">
        <v>4.5</v>
      </c>
      <c r="D31" s="26">
        <v>2.25</v>
      </c>
      <c r="E31" s="26">
        <v>30</v>
      </c>
      <c r="F31" s="26">
        <v>160</v>
      </c>
      <c r="G31" s="23">
        <v>0</v>
      </c>
      <c r="H31" s="23">
        <v>0</v>
      </c>
      <c r="I31" s="23">
        <v>51</v>
      </c>
      <c r="J31" s="23">
        <v>9.5</v>
      </c>
      <c r="K31" s="23">
        <v>0.65</v>
      </c>
      <c r="L31" s="9" t="s">
        <v>50</v>
      </c>
    </row>
    <row r="32" spans="1:14" ht="15.75">
      <c r="A32" s="15" t="s">
        <v>31</v>
      </c>
      <c r="B32" s="25"/>
      <c r="C32" s="28">
        <f t="shared" ref="C32:K32" si="3">SUM(C30:C31)</f>
        <v>6.98</v>
      </c>
      <c r="D32" s="28">
        <f t="shared" si="3"/>
        <v>4.37</v>
      </c>
      <c r="E32" s="28">
        <f t="shared" si="3"/>
        <v>38.31</v>
      </c>
      <c r="F32" s="28">
        <f t="shared" si="3"/>
        <v>222.42000000000002</v>
      </c>
      <c r="G32" s="29">
        <f t="shared" si="3"/>
        <v>0.53</v>
      </c>
      <c r="H32" s="29">
        <f t="shared" si="3"/>
        <v>14.25</v>
      </c>
      <c r="I32" s="29">
        <f t="shared" si="3"/>
        <v>67.73</v>
      </c>
      <c r="J32" s="29">
        <f t="shared" si="3"/>
        <v>92.98</v>
      </c>
      <c r="K32" s="29">
        <f t="shared" si="3"/>
        <v>1.1400000000000001</v>
      </c>
      <c r="L32" s="9"/>
    </row>
    <row r="33" spans="1:12" ht="15.75">
      <c r="A33" s="15" t="s">
        <v>51</v>
      </c>
      <c r="B33" s="27"/>
      <c r="C33" s="28">
        <f t="shared" ref="C33:K33" si="4">C32+C28+C21+C18</f>
        <v>35.31</v>
      </c>
      <c r="D33" s="28">
        <f t="shared" si="4"/>
        <v>38.650000000000006</v>
      </c>
      <c r="E33" s="28">
        <f t="shared" si="4"/>
        <v>148.49</v>
      </c>
      <c r="F33" s="28">
        <f t="shared" si="4"/>
        <v>1062.26</v>
      </c>
      <c r="G33" s="28">
        <f t="shared" si="4"/>
        <v>9.41</v>
      </c>
      <c r="H33" s="28">
        <f t="shared" si="4"/>
        <v>88.889999999999986</v>
      </c>
      <c r="I33" s="28">
        <f t="shared" si="4"/>
        <v>184.1</v>
      </c>
      <c r="J33" s="28">
        <f t="shared" si="4"/>
        <v>278.65000000000003</v>
      </c>
      <c r="K33" s="28">
        <f t="shared" si="4"/>
        <v>7.1099999999999994</v>
      </c>
      <c r="L33" s="9"/>
    </row>
    <row r="34" spans="1:12" ht="15.75">
      <c r="A34" s="15" t="s">
        <v>52</v>
      </c>
      <c r="B34" s="25"/>
      <c r="C34" s="26"/>
      <c r="D34" s="26"/>
      <c r="E34" s="26"/>
      <c r="F34" s="26"/>
      <c r="G34" s="34"/>
      <c r="H34" s="34"/>
      <c r="I34" s="34"/>
      <c r="J34" s="34"/>
      <c r="K34" s="34"/>
      <c r="L34" s="20"/>
    </row>
    <row r="35" spans="1:12" ht="15.75">
      <c r="A35" s="18" t="s">
        <v>23</v>
      </c>
      <c r="B35" s="25"/>
      <c r="C35" s="26"/>
      <c r="D35" s="26"/>
      <c r="E35" s="26"/>
      <c r="F35" s="26"/>
      <c r="G35" s="34"/>
      <c r="H35" s="34"/>
      <c r="I35" s="34"/>
      <c r="J35" s="34"/>
      <c r="K35" s="34"/>
      <c r="L35" s="20"/>
    </row>
    <row r="36" spans="1:12" ht="18" customHeight="1">
      <c r="A36" s="35" t="s">
        <v>53</v>
      </c>
      <c r="B36" s="36">
        <v>150</v>
      </c>
      <c r="C36" s="37">
        <v>4.32</v>
      </c>
      <c r="D36" s="37">
        <v>4.8600000000000003</v>
      </c>
      <c r="E36" s="37">
        <v>14.78</v>
      </c>
      <c r="F36" s="37">
        <v>120.15</v>
      </c>
      <c r="G36" s="23">
        <v>0.68</v>
      </c>
      <c r="H36" s="23">
        <v>34.950000000000003</v>
      </c>
      <c r="I36" s="23">
        <v>15.45</v>
      </c>
      <c r="J36" s="23">
        <v>122.55</v>
      </c>
      <c r="K36" s="23">
        <v>0.38</v>
      </c>
      <c r="L36" s="9" t="s">
        <v>54</v>
      </c>
    </row>
    <row r="37" spans="1:12" ht="14.25" customHeight="1">
      <c r="A37" s="16" t="s">
        <v>55</v>
      </c>
      <c r="B37" s="32">
        <v>180</v>
      </c>
      <c r="C37" s="38">
        <v>1.67</v>
      </c>
      <c r="D37" s="38">
        <v>1.55</v>
      </c>
      <c r="E37" s="38">
        <v>7.85</v>
      </c>
      <c r="F37" s="38">
        <v>52.07</v>
      </c>
      <c r="G37" s="23">
        <v>0.27</v>
      </c>
      <c r="H37" s="23">
        <v>8.5500000000000007</v>
      </c>
      <c r="I37" s="23">
        <v>5.67</v>
      </c>
      <c r="J37" s="23">
        <v>53.97</v>
      </c>
      <c r="K37" s="23">
        <v>0.06</v>
      </c>
      <c r="L37" s="9" t="s">
        <v>56</v>
      </c>
    </row>
    <row r="38" spans="1:12" ht="15.75">
      <c r="A38" s="16" t="s">
        <v>28</v>
      </c>
      <c r="B38" s="25">
        <v>25</v>
      </c>
      <c r="C38" s="26">
        <v>2</v>
      </c>
      <c r="D38" s="26">
        <v>0.6</v>
      </c>
      <c r="E38" s="26">
        <v>13.4</v>
      </c>
      <c r="F38" s="26">
        <v>63.5</v>
      </c>
      <c r="G38" s="23">
        <v>0</v>
      </c>
      <c r="H38" s="23">
        <v>13.07</v>
      </c>
      <c r="I38" s="23">
        <v>5.5</v>
      </c>
      <c r="J38" s="23">
        <v>8.7100000000000009</v>
      </c>
      <c r="K38" s="23">
        <v>0.77</v>
      </c>
      <c r="L38" s="9"/>
    </row>
    <row r="39" spans="1:12" ht="15.75">
      <c r="A39" s="16" t="s">
        <v>57</v>
      </c>
      <c r="B39" s="25">
        <v>10</v>
      </c>
      <c r="C39" s="26">
        <v>2.3199999999999998</v>
      </c>
      <c r="D39" s="26">
        <v>2.95</v>
      </c>
      <c r="E39" s="26">
        <v>0</v>
      </c>
      <c r="F39" s="26">
        <v>35.799999999999997</v>
      </c>
      <c r="G39" s="23">
        <v>7.0000000000000007E-2</v>
      </c>
      <c r="H39" s="23">
        <v>26</v>
      </c>
      <c r="I39" s="23">
        <v>3.5</v>
      </c>
      <c r="J39" s="23">
        <v>88.1</v>
      </c>
      <c r="K39" s="23">
        <v>0.1</v>
      </c>
      <c r="L39" s="9" t="s">
        <v>58</v>
      </c>
    </row>
    <row r="40" spans="1:12" ht="15.75">
      <c r="A40" s="15" t="s">
        <v>31</v>
      </c>
      <c r="B40" s="25"/>
      <c r="C40" s="28">
        <f t="shared" ref="C40:K40" si="5">SUM(C36:C39)</f>
        <v>10.31</v>
      </c>
      <c r="D40" s="28">
        <f t="shared" si="5"/>
        <v>9.9600000000000009</v>
      </c>
      <c r="E40" s="28">
        <f t="shared" si="5"/>
        <v>36.03</v>
      </c>
      <c r="F40" s="28">
        <f t="shared" si="5"/>
        <v>271.52</v>
      </c>
      <c r="G40" s="29">
        <f t="shared" si="5"/>
        <v>1.02</v>
      </c>
      <c r="H40" s="29">
        <f t="shared" si="5"/>
        <v>82.57</v>
      </c>
      <c r="I40" s="29">
        <f t="shared" si="5"/>
        <v>30.119999999999997</v>
      </c>
      <c r="J40" s="29">
        <f t="shared" si="5"/>
        <v>273.33</v>
      </c>
      <c r="K40" s="29">
        <f t="shared" si="5"/>
        <v>1.31</v>
      </c>
      <c r="L40" s="9"/>
    </row>
    <row r="41" spans="1:12" ht="15.75">
      <c r="A41" s="15" t="s">
        <v>33</v>
      </c>
      <c r="B41" s="25"/>
      <c r="C41" s="26"/>
      <c r="D41" s="26"/>
      <c r="E41" s="26"/>
      <c r="F41" s="26"/>
      <c r="G41" s="23"/>
      <c r="H41" s="23"/>
      <c r="I41" s="23"/>
      <c r="J41" s="23"/>
      <c r="K41" s="23"/>
      <c r="L41" s="9"/>
    </row>
    <row r="42" spans="1:12" ht="15.75">
      <c r="A42" s="16" t="s">
        <v>59</v>
      </c>
      <c r="B42" s="25">
        <v>100</v>
      </c>
      <c r="C42" s="26">
        <v>0.4</v>
      </c>
      <c r="D42" s="26">
        <v>0.4</v>
      </c>
      <c r="E42" s="26">
        <v>9.8000000000000007</v>
      </c>
      <c r="F42" s="26">
        <v>47</v>
      </c>
      <c r="G42" s="23">
        <v>10</v>
      </c>
      <c r="H42" s="23">
        <v>5</v>
      </c>
      <c r="I42" s="23">
        <v>27.8</v>
      </c>
      <c r="J42" s="23">
        <v>16</v>
      </c>
      <c r="K42" s="23">
        <v>2.2000000000000002</v>
      </c>
      <c r="L42" s="9"/>
    </row>
    <row r="43" spans="1:12" ht="15.75">
      <c r="A43" s="33" t="s">
        <v>31</v>
      </c>
      <c r="B43" s="32"/>
      <c r="C43" s="39">
        <f>SUM(C42)</f>
        <v>0.4</v>
      </c>
      <c r="D43" s="39">
        <f>SUM(D42)</f>
        <v>0.4</v>
      </c>
      <c r="E43" s="39">
        <f>SUM(E42)</f>
        <v>9.8000000000000007</v>
      </c>
      <c r="F43" s="39">
        <f>SUM(F42)</f>
        <v>47</v>
      </c>
      <c r="G43" s="29">
        <v>3</v>
      </c>
      <c r="H43" s="29">
        <v>0</v>
      </c>
      <c r="I43" s="29">
        <f>SUM(I42)</f>
        <v>27.8</v>
      </c>
      <c r="J43" s="29">
        <v>10.5</v>
      </c>
      <c r="K43" s="29">
        <v>1.05</v>
      </c>
      <c r="L43" s="9"/>
    </row>
    <row r="44" spans="1:12" ht="15.75">
      <c r="A44" s="18" t="s">
        <v>60</v>
      </c>
      <c r="B44" s="25"/>
      <c r="C44" s="26"/>
      <c r="D44" s="26"/>
      <c r="E44" s="26"/>
      <c r="F44" s="26"/>
      <c r="G44" s="23"/>
      <c r="H44" s="23"/>
      <c r="I44" s="23"/>
      <c r="J44" s="23"/>
      <c r="K44" s="23"/>
      <c r="L44" s="9"/>
    </row>
    <row r="45" spans="1:12" ht="15.75">
      <c r="A45" s="30" t="s">
        <v>61</v>
      </c>
      <c r="B45" s="25">
        <v>40</v>
      </c>
      <c r="C45" s="26">
        <v>0.56000000000000005</v>
      </c>
      <c r="D45" s="26">
        <v>2.44</v>
      </c>
      <c r="E45" s="26">
        <v>3.04</v>
      </c>
      <c r="F45" s="26">
        <v>36.4</v>
      </c>
      <c r="G45" s="23">
        <v>3.08</v>
      </c>
      <c r="H45" s="23">
        <v>0</v>
      </c>
      <c r="I45" s="23">
        <v>8</v>
      </c>
      <c r="J45" s="23">
        <v>13.6</v>
      </c>
      <c r="K45" s="23">
        <v>0.52</v>
      </c>
      <c r="L45" s="9" t="s">
        <v>62</v>
      </c>
    </row>
    <row r="46" spans="1:12" ht="17.25" customHeight="1">
      <c r="A46" s="16" t="s">
        <v>63</v>
      </c>
      <c r="B46" s="25">
        <v>150</v>
      </c>
      <c r="C46" s="26">
        <v>3.78</v>
      </c>
      <c r="D46" s="26">
        <v>2.15</v>
      </c>
      <c r="E46" s="26">
        <v>8.76</v>
      </c>
      <c r="F46" s="26">
        <v>69.45</v>
      </c>
      <c r="G46" s="23">
        <v>2.85</v>
      </c>
      <c r="H46" s="23">
        <v>10.5</v>
      </c>
      <c r="I46" s="23">
        <v>20.63</v>
      </c>
      <c r="J46" s="23">
        <v>21.2</v>
      </c>
      <c r="K46" s="23">
        <v>1.22</v>
      </c>
      <c r="L46" s="9" t="s">
        <v>64</v>
      </c>
    </row>
    <row r="47" spans="1:12" ht="15.75" customHeight="1">
      <c r="A47" s="40" t="s">
        <v>65</v>
      </c>
      <c r="B47" s="25">
        <v>50</v>
      </c>
      <c r="C47" s="26">
        <v>6.42</v>
      </c>
      <c r="D47" s="26">
        <v>4</v>
      </c>
      <c r="E47" s="26">
        <v>4.75</v>
      </c>
      <c r="F47" s="26">
        <v>86.92</v>
      </c>
      <c r="G47" s="23">
        <v>0</v>
      </c>
      <c r="H47" s="23">
        <v>39</v>
      </c>
      <c r="I47" s="23">
        <v>11.5</v>
      </c>
      <c r="J47" s="23">
        <v>20.5</v>
      </c>
      <c r="K47" s="23">
        <v>0.35</v>
      </c>
      <c r="L47" s="9" t="s">
        <v>66</v>
      </c>
    </row>
    <row r="48" spans="1:12" ht="15.75" customHeight="1">
      <c r="A48" s="30" t="s">
        <v>67</v>
      </c>
      <c r="B48" s="25">
        <v>110</v>
      </c>
      <c r="C48" s="26">
        <v>4.4000000000000004</v>
      </c>
      <c r="D48" s="26">
        <v>4.6399999999999997</v>
      </c>
      <c r="E48" s="26">
        <v>21.63</v>
      </c>
      <c r="F48" s="26">
        <v>142.31</v>
      </c>
      <c r="G48" s="23">
        <v>0</v>
      </c>
      <c r="H48" s="23">
        <v>13.07</v>
      </c>
      <c r="I48" s="23">
        <v>5.5</v>
      </c>
      <c r="J48" s="23">
        <v>8.7100000000000009</v>
      </c>
      <c r="K48" s="23">
        <v>0.77</v>
      </c>
      <c r="L48" s="9" t="s">
        <v>68</v>
      </c>
    </row>
    <row r="49" spans="1:12" ht="15.75">
      <c r="A49" s="30" t="s">
        <v>69</v>
      </c>
      <c r="B49" s="25">
        <v>30</v>
      </c>
      <c r="C49" s="26">
        <v>0.99</v>
      </c>
      <c r="D49" s="26">
        <v>0.81</v>
      </c>
      <c r="E49" s="26">
        <v>2.73</v>
      </c>
      <c r="F49" s="26">
        <v>22.08</v>
      </c>
      <c r="G49" s="23">
        <v>0.8</v>
      </c>
      <c r="H49" s="23">
        <v>3.42</v>
      </c>
      <c r="I49" s="23">
        <v>4.41</v>
      </c>
      <c r="J49" s="23">
        <v>4.1100000000000003</v>
      </c>
      <c r="K49" s="23">
        <v>0.2</v>
      </c>
      <c r="L49" s="13" t="s">
        <v>70</v>
      </c>
    </row>
    <row r="50" spans="1:12" ht="15.75">
      <c r="A50" s="35" t="s">
        <v>71</v>
      </c>
      <c r="B50" s="25">
        <v>150</v>
      </c>
      <c r="C50" s="26">
        <v>0.23</v>
      </c>
      <c r="D50" s="26">
        <v>0.01</v>
      </c>
      <c r="E50" s="26">
        <v>10.88</v>
      </c>
      <c r="F50" s="26">
        <v>45.02</v>
      </c>
      <c r="G50" s="23">
        <v>0.08</v>
      </c>
      <c r="H50" s="23">
        <v>0</v>
      </c>
      <c r="I50" s="23">
        <v>3.23</v>
      </c>
      <c r="J50" s="23">
        <v>12.3</v>
      </c>
      <c r="K50" s="23">
        <v>0.68</v>
      </c>
      <c r="L50" s="9" t="s">
        <v>72</v>
      </c>
    </row>
    <row r="51" spans="1:12" ht="15.75">
      <c r="A51" s="16" t="s">
        <v>45</v>
      </c>
      <c r="B51" s="25">
        <v>30</v>
      </c>
      <c r="C51" s="26">
        <v>1.44</v>
      </c>
      <c r="D51" s="26">
        <v>0.6</v>
      </c>
      <c r="E51" s="26">
        <v>15</v>
      </c>
      <c r="F51" s="26">
        <v>64.2</v>
      </c>
      <c r="G51" s="23">
        <v>0</v>
      </c>
      <c r="H51" s="23">
        <v>5.35</v>
      </c>
      <c r="I51" s="23">
        <v>2.25</v>
      </c>
      <c r="J51" s="23">
        <v>3.56</v>
      </c>
      <c r="K51" s="23">
        <v>0.32</v>
      </c>
      <c r="L51" s="9"/>
    </row>
    <row r="52" spans="1:12" ht="15.75">
      <c r="A52" s="33" t="s">
        <v>31</v>
      </c>
      <c r="B52" s="32"/>
      <c r="C52" s="39">
        <f t="shared" ref="C52:K52" si="6">SUM(C45:C51)</f>
        <v>17.82</v>
      </c>
      <c r="D52" s="39">
        <f t="shared" si="6"/>
        <v>14.65</v>
      </c>
      <c r="E52" s="39">
        <f t="shared" si="6"/>
        <v>66.789999999999992</v>
      </c>
      <c r="F52" s="39">
        <f t="shared" si="6"/>
        <v>466.37999999999994</v>
      </c>
      <c r="G52" s="39">
        <f t="shared" si="6"/>
        <v>6.81</v>
      </c>
      <c r="H52" s="39">
        <f t="shared" si="6"/>
        <v>71.339999999999989</v>
      </c>
      <c r="I52" s="39">
        <f t="shared" si="6"/>
        <v>55.519999999999989</v>
      </c>
      <c r="J52" s="39">
        <f t="shared" si="6"/>
        <v>83.97999999999999</v>
      </c>
      <c r="K52" s="39">
        <f t="shared" si="6"/>
        <v>4.0600000000000005</v>
      </c>
      <c r="L52" s="9"/>
    </row>
    <row r="53" spans="1:12" ht="15.75">
      <c r="A53" s="18" t="s">
        <v>46</v>
      </c>
      <c r="B53" s="25"/>
      <c r="C53" s="26"/>
      <c r="D53" s="26"/>
      <c r="E53" s="26"/>
      <c r="F53" s="26"/>
      <c r="G53" s="23"/>
      <c r="H53" s="23"/>
      <c r="I53" s="23"/>
      <c r="J53" s="23"/>
      <c r="K53" s="23"/>
      <c r="L53" s="9"/>
    </row>
    <row r="54" spans="1:12" ht="15.75">
      <c r="A54" s="16" t="s">
        <v>73</v>
      </c>
      <c r="B54" s="25">
        <v>150</v>
      </c>
      <c r="C54" s="26">
        <v>3.9</v>
      </c>
      <c r="D54" s="26">
        <v>3.75</v>
      </c>
      <c r="E54" s="26">
        <v>16.5</v>
      </c>
      <c r="F54" s="26">
        <v>115.5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41"/>
    </row>
    <row r="55" spans="1:12" ht="15.75">
      <c r="A55" s="16" t="s">
        <v>74</v>
      </c>
      <c r="B55" s="25">
        <v>50</v>
      </c>
      <c r="C55" s="26">
        <v>2.77</v>
      </c>
      <c r="D55" s="26">
        <v>2.58</v>
      </c>
      <c r="E55" s="26">
        <v>15.54</v>
      </c>
      <c r="F55" s="26">
        <v>96.54</v>
      </c>
      <c r="G55" s="23">
        <v>0.08</v>
      </c>
      <c r="H55" s="23">
        <v>5.5</v>
      </c>
      <c r="I55" s="23">
        <v>5.5</v>
      </c>
      <c r="J55" s="23">
        <v>27.85</v>
      </c>
      <c r="K55" s="23">
        <v>0.36</v>
      </c>
      <c r="L55" s="9" t="s">
        <v>75</v>
      </c>
    </row>
    <row r="56" spans="1:12" ht="15.75">
      <c r="A56" s="33" t="s">
        <v>31</v>
      </c>
      <c r="B56" s="32"/>
      <c r="C56" s="39">
        <f t="shared" ref="C56:K56" si="7">SUM(C54:C55)</f>
        <v>6.67</v>
      </c>
      <c r="D56" s="39">
        <f t="shared" si="7"/>
        <v>6.33</v>
      </c>
      <c r="E56" s="39">
        <f t="shared" si="7"/>
        <v>32.04</v>
      </c>
      <c r="F56" s="39">
        <f t="shared" si="7"/>
        <v>212.04000000000002</v>
      </c>
      <c r="G56" s="29">
        <f t="shared" si="7"/>
        <v>0.08</v>
      </c>
      <c r="H56" s="29">
        <f t="shared" si="7"/>
        <v>5.5</v>
      </c>
      <c r="I56" s="29">
        <f t="shared" si="7"/>
        <v>5.5</v>
      </c>
      <c r="J56" s="29">
        <f t="shared" si="7"/>
        <v>27.85</v>
      </c>
      <c r="K56" s="29">
        <f t="shared" si="7"/>
        <v>0.36</v>
      </c>
      <c r="L56" s="9"/>
    </row>
    <row r="57" spans="1:12" ht="15.75">
      <c r="A57" s="33" t="s">
        <v>51</v>
      </c>
      <c r="B57" s="42"/>
      <c r="C57" s="39">
        <f t="shared" ref="C57:K57" si="8">C56+C52+C43+C40</f>
        <v>35.200000000000003</v>
      </c>
      <c r="D57" s="39">
        <f t="shared" si="8"/>
        <v>31.34</v>
      </c>
      <c r="E57" s="39">
        <f t="shared" si="8"/>
        <v>144.65999999999997</v>
      </c>
      <c r="F57" s="39">
        <f t="shared" si="8"/>
        <v>996.93999999999994</v>
      </c>
      <c r="G57" s="39">
        <f t="shared" si="8"/>
        <v>10.91</v>
      </c>
      <c r="H57" s="39">
        <f t="shared" si="8"/>
        <v>159.40999999999997</v>
      </c>
      <c r="I57" s="39">
        <f t="shared" si="8"/>
        <v>118.94</v>
      </c>
      <c r="J57" s="39">
        <f t="shared" si="8"/>
        <v>395.65999999999997</v>
      </c>
      <c r="K57" s="39">
        <f t="shared" si="8"/>
        <v>6.7800000000000011</v>
      </c>
      <c r="L57" s="9"/>
    </row>
    <row r="58" spans="1:12" ht="15.75">
      <c r="A58" s="15" t="s">
        <v>76</v>
      </c>
      <c r="B58" s="27"/>
      <c r="C58" s="43"/>
      <c r="D58" s="43"/>
      <c r="E58" s="43"/>
      <c r="F58" s="43"/>
      <c r="G58" s="23"/>
      <c r="H58" s="23"/>
      <c r="I58" s="23"/>
      <c r="J58" s="23"/>
      <c r="K58" s="23"/>
      <c r="L58" s="9"/>
    </row>
    <row r="59" spans="1:12" ht="15.75">
      <c r="A59" s="18" t="s">
        <v>23</v>
      </c>
      <c r="B59" s="27"/>
      <c r="C59" s="43"/>
      <c r="D59" s="43"/>
      <c r="E59" s="43"/>
      <c r="F59" s="43"/>
      <c r="G59" s="23"/>
      <c r="H59" s="23"/>
      <c r="I59" s="23"/>
      <c r="J59" s="23"/>
      <c r="K59" s="23"/>
      <c r="L59" s="9"/>
    </row>
    <row r="60" spans="1:12" ht="15.75">
      <c r="A60" s="30" t="s">
        <v>77</v>
      </c>
      <c r="B60" s="25">
        <v>150</v>
      </c>
      <c r="C60" s="26">
        <v>4.42</v>
      </c>
      <c r="D60" s="26">
        <v>4.34</v>
      </c>
      <c r="E60" s="26">
        <v>19.579999999999998</v>
      </c>
      <c r="F60" s="26">
        <v>135.16</v>
      </c>
      <c r="G60" s="23">
        <v>0.76</v>
      </c>
      <c r="H60" s="23">
        <v>27.4</v>
      </c>
      <c r="I60" s="23">
        <v>27.66</v>
      </c>
      <c r="J60" s="23">
        <v>102</v>
      </c>
      <c r="K60" s="23">
        <v>0.38</v>
      </c>
      <c r="L60" s="9" t="s">
        <v>25</v>
      </c>
    </row>
    <row r="61" spans="1:12" ht="15.75">
      <c r="A61" s="16" t="s">
        <v>78</v>
      </c>
      <c r="B61" s="25">
        <v>180</v>
      </c>
      <c r="C61" s="26">
        <v>1.35</v>
      </c>
      <c r="D61" s="26">
        <v>1.26</v>
      </c>
      <c r="E61" s="26">
        <v>7.74</v>
      </c>
      <c r="F61" s="26">
        <v>47.61</v>
      </c>
      <c r="G61" s="23">
        <v>0.27</v>
      </c>
      <c r="H61" s="23">
        <v>8.5500000000000007</v>
      </c>
      <c r="I61" s="23">
        <v>9.4499999999999993</v>
      </c>
      <c r="J61" s="23">
        <v>53.19</v>
      </c>
      <c r="K61" s="23">
        <v>0.78</v>
      </c>
      <c r="L61" s="9" t="s">
        <v>79</v>
      </c>
    </row>
    <row r="62" spans="1:12" ht="15.75">
      <c r="A62" s="16" t="s">
        <v>28</v>
      </c>
      <c r="B62" s="25">
        <v>25</v>
      </c>
      <c r="C62" s="26">
        <v>2</v>
      </c>
      <c r="D62" s="26">
        <v>0.6</v>
      </c>
      <c r="E62" s="26">
        <v>13.4</v>
      </c>
      <c r="F62" s="26">
        <v>63.5</v>
      </c>
      <c r="G62" s="23">
        <v>0</v>
      </c>
      <c r="H62" s="23">
        <v>13.07</v>
      </c>
      <c r="I62" s="23">
        <v>5.5</v>
      </c>
      <c r="J62" s="23">
        <v>8.7100000000000009</v>
      </c>
      <c r="K62" s="23">
        <v>0.77</v>
      </c>
      <c r="L62" s="9"/>
    </row>
    <row r="63" spans="1:12" ht="15.75">
      <c r="A63" s="16" t="s">
        <v>29</v>
      </c>
      <c r="B63" s="25">
        <v>7</v>
      </c>
      <c r="C63" s="26">
        <v>0.06</v>
      </c>
      <c r="D63" s="26">
        <v>5.08</v>
      </c>
      <c r="E63" s="26">
        <v>0.09</v>
      </c>
      <c r="F63" s="26">
        <v>46.27</v>
      </c>
      <c r="G63" s="23">
        <v>0</v>
      </c>
      <c r="H63" s="23">
        <v>2.8</v>
      </c>
      <c r="I63" s="23">
        <v>0</v>
      </c>
      <c r="J63" s="23">
        <v>0.17</v>
      </c>
      <c r="K63" s="23">
        <v>0</v>
      </c>
      <c r="L63" s="9" t="s">
        <v>30</v>
      </c>
    </row>
    <row r="64" spans="1:12" ht="15.75">
      <c r="A64" s="15" t="s">
        <v>31</v>
      </c>
      <c r="B64" s="25"/>
      <c r="C64" s="44">
        <f t="shared" ref="C64:K64" si="9">C63+C62+C61+C60</f>
        <v>7.83</v>
      </c>
      <c r="D64" s="44">
        <f t="shared" si="9"/>
        <v>11.28</v>
      </c>
      <c r="E64" s="44">
        <f t="shared" si="9"/>
        <v>40.81</v>
      </c>
      <c r="F64" s="44">
        <f t="shared" si="9"/>
        <v>292.53999999999996</v>
      </c>
      <c r="G64" s="44">
        <f t="shared" si="9"/>
        <v>1.03</v>
      </c>
      <c r="H64" s="44">
        <f t="shared" si="9"/>
        <v>51.82</v>
      </c>
      <c r="I64" s="44">
        <f t="shared" si="9"/>
        <v>42.61</v>
      </c>
      <c r="J64" s="44">
        <f t="shared" si="9"/>
        <v>164.07</v>
      </c>
      <c r="K64" s="44">
        <f t="shared" si="9"/>
        <v>1.9300000000000002</v>
      </c>
      <c r="L64" s="20"/>
    </row>
    <row r="65" spans="1:13" ht="15.75">
      <c r="A65" s="15" t="s">
        <v>33</v>
      </c>
      <c r="B65" s="25"/>
      <c r="C65" s="26"/>
      <c r="D65" s="26"/>
      <c r="E65" s="26"/>
      <c r="F65" s="26"/>
      <c r="G65" s="34"/>
      <c r="H65" s="34"/>
      <c r="I65" s="34"/>
      <c r="J65" s="34"/>
      <c r="K65" s="34"/>
      <c r="L65" s="20"/>
    </row>
    <row r="66" spans="1:13" ht="15.75">
      <c r="A66" s="30" t="s">
        <v>34</v>
      </c>
      <c r="B66" s="25">
        <v>100</v>
      </c>
      <c r="C66" s="26">
        <v>0.75</v>
      </c>
      <c r="D66" s="26">
        <v>0</v>
      </c>
      <c r="E66" s="26">
        <v>15.15</v>
      </c>
      <c r="F66" s="26">
        <v>69</v>
      </c>
      <c r="G66" s="23">
        <v>3</v>
      </c>
      <c r="H66" s="23">
        <v>0</v>
      </c>
      <c r="I66" s="23">
        <v>18</v>
      </c>
      <c r="J66" s="23">
        <v>10.5</v>
      </c>
      <c r="K66" s="23">
        <v>1.05</v>
      </c>
      <c r="L66" s="9"/>
    </row>
    <row r="67" spans="1:13" ht="15.75">
      <c r="A67" s="15" t="s">
        <v>31</v>
      </c>
      <c r="B67" s="25"/>
      <c r="C67" s="28">
        <f t="shared" ref="C67:K67" si="10">SUM(C66)</f>
        <v>0.75</v>
      </c>
      <c r="D67" s="28">
        <f t="shared" si="10"/>
        <v>0</v>
      </c>
      <c r="E67" s="28">
        <f t="shared" si="10"/>
        <v>15.15</v>
      </c>
      <c r="F67" s="28">
        <f t="shared" si="10"/>
        <v>69</v>
      </c>
      <c r="G67" s="29">
        <f t="shared" si="10"/>
        <v>3</v>
      </c>
      <c r="H67" s="29">
        <f t="shared" si="10"/>
        <v>0</v>
      </c>
      <c r="I67" s="29">
        <f t="shared" si="10"/>
        <v>18</v>
      </c>
      <c r="J67" s="29">
        <f t="shared" si="10"/>
        <v>10.5</v>
      </c>
      <c r="K67" s="29">
        <f t="shared" si="10"/>
        <v>1.05</v>
      </c>
      <c r="L67" s="9"/>
    </row>
    <row r="68" spans="1:13" ht="15.75">
      <c r="A68" s="18" t="s">
        <v>60</v>
      </c>
      <c r="B68" s="25"/>
      <c r="C68" s="26"/>
      <c r="D68" s="26"/>
      <c r="E68" s="26"/>
      <c r="F68" s="26"/>
      <c r="G68" s="23"/>
      <c r="H68" s="23"/>
      <c r="I68" s="23"/>
      <c r="J68" s="23"/>
      <c r="K68" s="23"/>
      <c r="L68" s="41"/>
    </row>
    <row r="69" spans="1:13" ht="18" customHeight="1">
      <c r="A69" s="35" t="s">
        <v>80</v>
      </c>
      <c r="B69" s="36">
        <v>150</v>
      </c>
      <c r="C69" s="37">
        <v>1.3</v>
      </c>
      <c r="D69" s="37">
        <v>4.08</v>
      </c>
      <c r="E69" s="37">
        <v>4.43</v>
      </c>
      <c r="F69" s="37">
        <v>59.63</v>
      </c>
      <c r="G69" s="23">
        <v>4.8</v>
      </c>
      <c r="H69" s="23">
        <v>0</v>
      </c>
      <c r="I69" s="23">
        <v>13.95</v>
      </c>
      <c r="J69" s="23">
        <v>22.05</v>
      </c>
      <c r="K69" s="23">
        <v>0.66</v>
      </c>
      <c r="L69" s="9" t="s">
        <v>81</v>
      </c>
    </row>
    <row r="70" spans="1:13" s="45" customFormat="1" ht="15.75">
      <c r="A70" s="16" t="s">
        <v>82</v>
      </c>
      <c r="B70" s="25" t="s">
        <v>39</v>
      </c>
      <c r="C70" s="26">
        <v>13</v>
      </c>
      <c r="D70" s="26">
        <v>11.7</v>
      </c>
      <c r="E70" s="26">
        <v>7</v>
      </c>
      <c r="F70" s="26">
        <v>187</v>
      </c>
      <c r="G70" s="23">
        <v>0</v>
      </c>
      <c r="H70" s="23">
        <v>16</v>
      </c>
      <c r="I70" s="23">
        <v>15</v>
      </c>
      <c r="J70" s="23">
        <v>37</v>
      </c>
      <c r="K70" s="23">
        <v>0.83</v>
      </c>
      <c r="L70" s="9" t="s">
        <v>83</v>
      </c>
    </row>
    <row r="71" spans="1:13" ht="15.75">
      <c r="A71" s="16" t="s">
        <v>84</v>
      </c>
      <c r="B71" s="25">
        <v>110</v>
      </c>
      <c r="C71" s="26">
        <v>2.35</v>
      </c>
      <c r="D71" s="26">
        <v>3.43</v>
      </c>
      <c r="E71" s="26">
        <v>15.52</v>
      </c>
      <c r="F71" s="26">
        <v>101.87</v>
      </c>
      <c r="G71" s="23">
        <v>2.64</v>
      </c>
      <c r="H71" s="23">
        <v>22</v>
      </c>
      <c r="I71" s="23">
        <v>17.600000000000001</v>
      </c>
      <c r="J71" s="23">
        <v>27.5</v>
      </c>
      <c r="K71" s="23">
        <v>0.61</v>
      </c>
      <c r="L71" s="9" t="s">
        <v>85</v>
      </c>
      <c r="M71" s="45"/>
    </row>
    <row r="72" spans="1:13" ht="15.75">
      <c r="A72" s="16" t="s">
        <v>86</v>
      </c>
      <c r="B72" s="25">
        <v>150</v>
      </c>
      <c r="C72" s="26">
        <v>0.5</v>
      </c>
      <c r="D72" s="26">
        <v>0.2</v>
      </c>
      <c r="E72" s="26">
        <v>11.45</v>
      </c>
      <c r="F72" s="26">
        <v>49.52</v>
      </c>
      <c r="G72" s="23">
        <v>60</v>
      </c>
      <c r="H72" s="23">
        <v>0</v>
      </c>
      <c r="I72" s="23">
        <v>2.4</v>
      </c>
      <c r="J72" s="23">
        <v>8.93</v>
      </c>
      <c r="K72" s="23">
        <v>0.46</v>
      </c>
      <c r="L72" s="9" t="s">
        <v>44</v>
      </c>
      <c r="M72" s="45"/>
    </row>
    <row r="73" spans="1:13" ht="15.75">
      <c r="A73" s="16" t="s">
        <v>45</v>
      </c>
      <c r="B73" s="25">
        <v>30</v>
      </c>
      <c r="C73" s="26">
        <v>1.44</v>
      </c>
      <c r="D73" s="26">
        <v>0.6</v>
      </c>
      <c r="E73" s="26">
        <v>15</v>
      </c>
      <c r="F73" s="26">
        <v>64.2</v>
      </c>
      <c r="G73" s="23">
        <v>0</v>
      </c>
      <c r="H73" s="23">
        <v>5.35</v>
      </c>
      <c r="I73" s="23">
        <v>2.25</v>
      </c>
      <c r="J73" s="23">
        <v>3.56</v>
      </c>
      <c r="K73" s="23">
        <v>0.32</v>
      </c>
      <c r="L73" s="9"/>
    </row>
    <row r="74" spans="1:13" ht="15.75">
      <c r="A74" s="15" t="s">
        <v>31</v>
      </c>
      <c r="B74" s="25"/>
      <c r="C74" s="28">
        <f t="shared" ref="C74:K74" si="11">C73+C72+C71+C70+C69</f>
        <v>18.59</v>
      </c>
      <c r="D74" s="28">
        <f t="shared" si="11"/>
        <v>20.009999999999998</v>
      </c>
      <c r="E74" s="28">
        <f t="shared" si="11"/>
        <v>53.4</v>
      </c>
      <c r="F74" s="28">
        <f t="shared" si="11"/>
        <v>462.22</v>
      </c>
      <c r="G74" s="28">
        <f t="shared" si="11"/>
        <v>67.44</v>
      </c>
      <c r="H74" s="28">
        <f t="shared" si="11"/>
        <v>43.35</v>
      </c>
      <c r="I74" s="28">
        <f t="shared" si="11"/>
        <v>51.2</v>
      </c>
      <c r="J74" s="28">
        <f t="shared" si="11"/>
        <v>99.04</v>
      </c>
      <c r="K74" s="28">
        <f t="shared" si="11"/>
        <v>2.8800000000000003</v>
      </c>
      <c r="L74" s="46"/>
    </row>
    <row r="75" spans="1:13" ht="15.75">
      <c r="A75" s="18" t="s">
        <v>46</v>
      </c>
      <c r="B75" s="25"/>
      <c r="C75" s="26"/>
      <c r="D75" s="26"/>
      <c r="E75" s="26"/>
      <c r="F75" s="26"/>
      <c r="G75" s="23"/>
      <c r="H75" s="23"/>
      <c r="I75" s="23"/>
      <c r="J75" s="23"/>
      <c r="K75" s="23"/>
      <c r="L75" s="9"/>
    </row>
    <row r="76" spans="1:13" ht="15.75">
      <c r="A76" s="30" t="s">
        <v>47</v>
      </c>
      <c r="B76" s="25">
        <v>150</v>
      </c>
      <c r="C76" s="26">
        <v>2.48</v>
      </c>
      <c r="D76" s="26">
        <v>2.12</v>
      </c>
      <c r="E76" s="26">
        <v>8.31</v>
      </c>
      <c r="F76" s="26">
        <v>62.42</v>
      </c>
      <c r="G76" s="23">
        <v>0.53</v>
      </c>
      <c r="H76" s="23">
        <v>14.25</v>
      </c>
      <c r="I76" s="23">
        <v>16.73</v>
      </c>
      <c r="J76" s="23">
        <v>83.48</v>
      </c>
      <c r="K76" s="23">
        <v>0.49</v>
      </c>
      <c r="L76" s="9" t="s">
        <v>48</v>
      </c>
    </row>
    <row r="77" spans="1:13" ht="15.75">
      <c r="A77" s="16" t="s">
        <v>87</v>
      </c>
      <c r="B77" s="25">
        <v>50</v>
      </c>
      <c r="C77" s="26">
        <v>2.4</v>
      </c>
      <c r="D77" s="26">
        <v>1.4</v>
      </c>
      <c r="E77" s="26">
        <v>38.85</v>
      </c>
      <c r="F77" s="26">
        <v>168</v>
      </c>
      <c r="G77" s="23">
        <v>0.54</v>
      </c>
      <c r="H77" s="23">
        <v>53.8</v>
      </c>
      <c r="I77" s="23">
        <v>2.15</v>
      </c>
      <c r="J77" s="23">
        <v>126</v>
      </c>
      <c r="K77" s="23">
        <v>1.3</v>
      </c>
      <c r="L77" s="9" t="s">
        <v>75</v>
      </c>
    </row>
    <row r="78" spans="1:13" ht="15.75">
      <c r="A78" s="33" t="s">
        <v>31</v>
      </c>
      <c r="B78" s="32"/>
      <c r="C78" s="39">
        <f>SUM(C76:C77)</f>
        <v>4.88</v>
      </c>
      <c r="D78" s="39">
        <f>SUM(D76:D77)</f>
        <v>3.52</v>
      </c>
      <c r="E78" s="39">
        <f>SUM(E76:E77)</f>
        <v>47.160000000000004</v>
      </c>
      <c r="F78" s="39">
        <f>SUM(F76:F77)</f>
        <v>230.42000000000002</v>
      </c>
      <c r="G78" s="29">
        <v>0</v>
      </c>
      <c r="H78" s="29">
        <f>SUM(H76:H77)</f>
        <v>68.05</v>
      </c>
      <c r="I78" s="29">
        <f>SUM(I76:I77)</f>
        <v>18.88</v>
      </c>
      <c r="J78" s="29">
        <f>SUM(J76:J77)</f>
        <v>209.48000000000002</v>
      </c>
      <c r="K78" s="29">
        <f>SUM(K76:K77)</f>
        <v>1.79</v>
      </c>
      <c r="L78" s="29"/>
    </row>
    <row r="79" spans="1:13" s="47" customFormat="1" ht="15.75">
      <c r="A79" s="33" t="s">
        <v>51</v>
      </c>
      <c r="B79" s="42"/>
      <c r="C79" s="39">
        <f>SUM(C64+C67+C74+C78)</f>
        <v>32.050000000000004</v>
      </c>
      <c r="D79" s="39">
        <f>SUM(D64+D67+D74+D78)</f>
        <v>34.81</v>
      </c>
      <c r="E79" s="39">
        <f>SUM(E64+E67+E74+E78)</f>
        <v>156.52000000000001</v>
      </c>
      <c r="F79" s="39">
        <f>SUM(F64+F67+F74+F78)</f>
        <v>1054.18</v>
      </c>
      <c r="G79" s="29">
        <v>22.7</v>
      </c>
      <c r="H79" s="29">
        <v>145.1</v>
      </c>
      <c r="I79" s="29">
        <v>466.31</v>
      </c>
      <c r="J79" s="29">
        <v>251.42</v>
      </c>
      <c r="K79" s="29">
        <v>6.06</v>
      </c>
      <c r="L79" s="29"/>
    </row>
    <row r="80" spans="1:13" ht="15.75">
      <c r="A80" s="15" t="s">
        <v>88</v>
      </c>
      <c r="B80" s="25"/>
      <c r="C80" s="26"/>
      <c r="D80" s="26"/>
      <c r="E80" s="26"/>
      <c r="F80" s="26"/>
      <c r="G80" s="29"/>
      <c r="H80" s="29"/>
      <c r="I80" s="29"/>
      <c r="J80" s="29"/>
      <c r="K80" s="29"/>
      <c r="L80" s="29"/>
    </row>
    <row r="81" spans="1:12" ht="15.75" customHeight="1">
      <c r="A81" s="18" t="s">
        <v>23</v>
      </c>
      <c r="B81" s="25"/>
      <c r="C81" s="26"/>
      <c r="D81" s="26"/>
      <c r="E81" s="26"/>
      <c r="F81" s="26"/>
      <c r="G81" s="29"/>
      <c r="H81" s="29"/>
      <c r="I81" s="29"/>
      <c r="J81" s="29"/>
      <c r="K81" s="29"/>
      <c r="L81" s="29"/>
    </row>
    <row r="82" spans="1:12" ht="19.5" customHeight="1">
      <c r="A82" s="35" t="s">
        <v>89</v>
      </c>
      <c r="B82" s="36">
        <v>150</v>
      </c>
      <c r="C82" s="37">
        <v>4.5</v>
      </c>
      <c r="D82" s="37">
        <v>5.19</v>
      </c>
      <c r="E82" s="37">
        <v>18.27</v>
      </c>
      <c r="F82" s="37">
        <v>140.11000000000001</v>
      </c>
      <c r="G82" s="23">
        <v>0.39</v>
      </c>
      <c r="H82" s="23">
        <v>39.299999999999997</v>
      </c>
      <c r="I82" s="23">
        <v>40.68</v>
      </c>
      <c r="J82" s="23">
        <v>115.76</v>
      </c>
      <c r="K82" s="23">
        <v>0.14000000000000001</v>
      </c>
      <c r="L82" s="9" t="s">
        <v>25</v>
      </c>
    </row>
    <row r="83" spans="1:12" ht="15.75">
      <c r="A83" s="16" t="s">
        <v>55</v>
      </c>
      <c r="B83" s="32">
        <v>180</v>
      </c>
      <c r="C83" s="38">
        <v>1.4</v>
      </c>
      <c r="D83" s="38">
        <v>1.29</v>
      </c>
      <c r="E83" s="38">
        <v>6.54</v>
      </c>
      <c r="F83" s="38">
        <v>43.39</v>
      </c>
      <c r="G83" s="23">
        <v>0.15</v>
      </c>
      <c r="H83" s="23">
        <v>9</v>
      </c>
      <c r="I83" s="23">
        <v>16.57</v>
      </c>
      <c r="J83" s="23">
        <v>40.729999999999997</v>
      </c>
      <c r="K83" s="23">
        <v>0.05</v>
      </c>
      <c r="L83" s="9" t="s">
        <v>56</v>
      </c>
    </row>
    <row r="84" spans="1:12" ht="15.75">
      <c r="A84" s="16" t="s">
        <v>28</v>
      </c>
      <c r="B84" s="25">
        <v>25</v>
      </c>
      <c r="C84" s="26">
        <v>2</v>
      </c>
      <c r="D84" s="26">
        <v>0.6</v>
      </c>
      <c r="E84" s="26">
        <v>13.4</v>
      </c>
      <c r="F84" s="26">
        <v>63.5</v>
      </c>
      <c r="G84" s="23">
        <v>0</v>
      </c>
      <c r="H84" s="23">
        <v>13.07</v>
      </c>
      <c r="I84" s="23">
        <v>5.5</v>
      </c>
      <c r="J84" s="23">
        <v>8.7100000000000009</v>
      </c>
      <c r="K84" s="23">
        <v>0.77</v>
      </c>
      <c r="L84" s="9"/>
    </row>
    <row r="85" spans="1:12" ht="15.75">
      <c r="A85" s="16" t="s">
        <v>57</v>
      </c>
      <c r="B85" s="25">
        <v>10</v>
      </c>
      <c r="C85" s="26">
        <v>2.3199999999999998</v>
      </c>
      <c r="D85" s="26">
        <v>2.95</v>
      </c>
      <c r="E85" s="26">
        <v>0</v>
      </c>
      <c r="F85" s="26">
        <v>35.799999999999997</v>
      </c>
      <c r="G85" s="23">
        <v>7.0000000000000007E-2</v>
      </c>
      <c r="H85" s="23">
        <v>26</v>
      </c>
      <c r="I85" s="23">
        <v>3.5</v>
      </c>
      <c r="J85" s="23">
        <v>88.1</v>
      </c>
      <c r="K85" s="23">
        <v>0.1</v>
      </c>
      <c r="L85" s="9" t="s">
        <v>58</v>
      </c>
    </row>
    <row r="86" spans="1:12" ht="15.75">
      <c r="A86" s="15" t="s">
        <v>31</v>
      </c>
      <c r="B86" s="25"/>
      <c r="C86" s="28">
        <f t="shared" ref="C86:K86" si="12">SUM(C82:C85)</f>
        <v>10.220000000000001</v>
      </c>
      <c r="D86" s="28">
        <f t="shared" si="12"/>
        <v>10.030000000000001</v>
      </c>
      <c r="E86" s="28">
        <f t="shared" si="12"/>
        <v>38.21</v>
      </c>
      <c r="F86" s="28">
        <f t="shared" si="12"/>
        <v>282.8</v>
      </c>
      <c r="G86" s="29">
        <f t="shared" si="12"/>
        <v>0.6100000000000001</v>
      </c>
      <c r="H86" s="29">
        <f t="shared" si="12"/>
        <v>87.37</v>
      </c>
      <c r="I86" s="29">
        <f t="shared" si="12"/>
        <v>66.25</v>
      </c>
      <c r="J86" s="29">
        <f t="shared" si="12"/>
        <v>253.3</v>
      </c>
      <c r="K86" s="29">
        <f t="shared" si="12"/>
        <v>1.06</v>
      </c>
      <c r="L86" s="9"/>
    </row>
    <row r="87" spans="1:12" ht="15.75">
      <c r="A87" s="15" t="s">
        <v>90</v>
      </c>
      <c r="B87" s="25"/>
      <c r="C87" s="26"/>
      <c r="D87" s="26"/>
      <c r="E87" s="26"/>
      <c r="F87" s="26"/>
      <c r="G87" s="23"/>
      <c r="H87" s="23"/>
      <c r="I87" s="23"/>
      <c r="J87" s="23"/>
      <c r="K87" s="23"/>
      <c r="L87" s="9"/>
    </row>
    <row r="88" spans="1:12" ht="15.75">
      <c r="A88" s="16" t="s">
        <v>59</v>
      </c>
      <c r="B88" s="25">
        <v>100</v>
      </c>
      <c r="C88" s="26">
        <v>0.4</v>
      </c>
      <c r="D88" s="26">
        <v>0.4</v>
      </c>
      <c r="E88" s="26">
        <v>9.8000000000000007</v>
      </c>
      <c r="F88" s="26">
        <v>47</v>
      </c>
      <c r="G88" s="23">
        <v>10</v>
      </c>
      <c r="H88" s="23">
        <v>5</v>
      </c>
      <c r="I88" s="23">
        <v>27.8</v>
      </c>
      <c r="J88" s="23">
        <v>16</v>
      </c>
      <c r="K88" s="23">
        <v>2.2000000000000002</v>
      </c>
      <c r="L88" s="9"/>
    </row>
    <row r="89" spans="1:12" ht="15.75">
      <c r="A89" s="15" t="s">
        <v>31</v>
      </c>
      <c r="B89" s="25"/>
      <c r="C89" s="39">
        <f t="shared" ref="C89:K89" si="13">SUM(C88)</f>
        <v>0.4</v>
      </c>
      <c r="D89" s="39">
        <f t="shared" si="13"/>
        <v>0.4</v>
      </c>
      <c r="E89" s="39">
        <f t="shared" si="13"/>
        <v>9.8000000000000007</v>
      </c>
      <c r="F89" s="39">
        <f t="shared" si="13"/>
        <v>47</v>
      </c>
      <c r="G89" s="29">
        <f t="shared" si="13"/>
        <v>10</v>
      </c>
      <c r="H89" s="29">
        <f t="shared" si="13"/>
        <v>5</v>
      </c>
      <c r="I89" s="29">
        <f t="shared" si="13"/>
        <v>27.8</v>
      </c>
      <c r="J89" s="29">
        <f t="shared" si="13"/>
        <v>16</v>
      </c>
      <c r="K89" s="29">
        <f t="shared" si="13"/>
        <v>2.2000000000000002</v>
      </c>
      <c r="L89" s="17"/>
    </row>
    <row r="90" spans="1:12" ht="15.75">
      <c r="A90" s="18" t="s">
        <v>60</v>
      </c>
      <c r="B90" s="25"/>
      <c r="C90" s="38"/>
      <c r="D90" s="38"/>
      <c r="E90" s="38"/>
      <c r="F90" s="38"/>
      <c r="G90" s="23"/>
      <c r="H90" s="23"/>
      <c r="I90" s="23"/>
      <c r="J90" s="23"/>
      <c r="K90" s="23"/>
      <c r="L90" s="41"/>
    </row>
    <row r="91" spans="1:12" ht="15.75">
      <c r="A91" s="48" t="s">
        <v>91</v>
      </c>
      <c r="B91" s="31">
        <v>150</v>
      </c>
      <c r="C91" s="49">
        <v>3.48</v>
      </c>
      <c r="D91" s="49">
        <v>3.57</v>
      </c>
      <c r="E91" s="49">
        <v>10.29</v>
      </c>
      <c r="F91" s="49">
        <v>87.15</v>
      </c>
      <c r="G91" s="49">
        <v>4.8899999999999997</v>
      </c>
      <c r="H91" s="49">
        <v>27</v>
      </c>
      <c r="I91" s="49">
        <v>22.05</v>
      </c>
      <c r="J91" s="49">
        <v>71.7</v>
      </c>
      <c r="K91" s="49">
        <v>0.65</v>
      </c>
      <c r="L91" s="50" t="s">
        <v>92</v>
      </c>
    </row>
    <row r="92" spans="1:12" ht="15.75">
      <c r="A92" s="51" t="s">
        <v>93</v>
      </c>
      <c r="B92" s="52">
        <v>10</v>
      </c>
      <c r="C92" s="53">
        <v>0.75</v>
      </c>
      <c r="D92" s="53">
        <v>0.08</v>
      </c>
      <c r="E92" s="53">
        <v>4.57</v>
      </c>
      <c r="F92" s="53">
        <v>21.99</v>
      </c>
      <c r="G92" s="53">
        <v>0</v>
      </c>
      <c r="H92" s="53">
        <v>0.13</v>
      </c>
      <c r="I92" s="53">
        <v>0.06</v>
      </c>
      <c r="J92" s="53">
        <v>0.09</v>
      </c>
      <c r="K92" s="53">
        <v>0.01</v>
      </c>
      <c r="L92" s="9" t="s">
        <v>94</v>
      </c>
    </row>
    <row r="93" spans="1:12" ht="15.75">
      <c r="A93" s="30" t="s">
        <v>95</v>
      </c>
      <c r="B93" s="25">
        <v>50</v>
      </c>
      <c r="C93" s="26">
        <v>8.2799999999999994</v>
      </c>
      <c r="D93" s="26">
        <v>6.38</v>
      </c>
      <c r="E93" s="26">
        <v>5.28</v>
      </c>
      <c r="F93" s="26">
        <v>116.19</v>
      </c>
      <c r="G93" s="23">
        <v>5.48</v>
      </c>
      <c r="H93" s="23">
        <v>21.87</v>
      </c>
      <c r="I93" s="23">
        <v>8.75</v>
      </c>
      <c r="J93" s="23">
        <v>11.25</v>
      </c>
      <c r="K93" s="23">
        <v>3.02</v>
      </c>
      <c r="L93" s="9" t="s">
        <v>96</v>
      </c>
    </row>
    <row r="94" spans="1:12" ht="15.75">
      <c r="A94" s="16" t="s">
        <v>97</v>
      </c>
      <c r="B94" s="25">
        <v>110</v>
      </c>
      <c r="C94" s="26">
        <v>6.49</v>
      </c>
      <c r="D94" s="26">
        <v>4.8499999999999996</v>
      </c>
      <c r="E94" s="26">
        <v>28.75</v>
      </c>
      <c r="F94" s="26">
        <v>184.69</v>
      </c>
      <c r="G94" s="54">
        <v>0</v>
      </c>
      <c r="H94" s="54">
        <v>17.600000000000001</v>
      </c>
      <c r="I94" s="54">
        <v>102.63</v>
      </c>
      <c r="J94" s="54">
        <v>12.21</v>
      </c>
      <c r="K94" s="54">
        <v>3.45</v>
      </c>
      <c r="L94" s="9" t="s">
        <v>98</v>
      </c>
    </row>
    <row r="95" spans="1:12" ht="15.75">
      <c r="A95" s="30" t="s">
        <v>69</v>
      </c>
      <c r="B95" s="25">
        <v>30</v>
      </c>
      <c r="C95" s="26">
        <v>0.99</v>
      </c>
      <c r="D95" s="26">
        <v>0.81</v>
      </c>
      <c r="E95" s="26">
        <v>2.73</v>
      </c>
      <c r="F95" s="26">
        <v>22.08</v>
      </c>
      <c r="G95" s="23">
        <v>0.6</v>
      </c>
      <c r="H95" s="23">
        <v>7.98</v>
      </c>
      <c r="I95" s="23">
        <v>10.5</v>
      </c>
      <c r="J95" s="23">
        <v>3.9</v>
      </c>
      <c r="K95" s="23">
        <v>0</v>
      </c>
      <c r="L95" s="13" t="s">
        <v>70</v>
      </c>
    </row>
    <row r="96" spans="1:12" ht="15.75">
      <c r="A96" s="16" t="s">
        <v>43</v>
      </c>
      <c r="B96" s="32">
        <v>150</v>
      </c>
      <c r="C96" s="23">
        <v>0.08</v>
      </c>
      <c r="D96" s="23">
        <v>0.08</v>
      </c>
      <c r="E96" s="23">
        <v>8.33</v>
      </c>
      <c r="F96" s="23">
        <v>34.5</v>
      </c>
      <c r="G96" s="23">
        <v>0.45</v>
      </c>
      <c r="H96" s="23">
        <v>0</v>
      </c>
      <c r="I96" s="23">
        <v>1.28</v>
      </c>
      <c r="J96" s="23">
        <v>2.5499999999999998</v>
      </c>
      <c r="K96" s="23">
        <v>0.35</v>
      </c>
      <c r="L96" s="9" t="s">
        <v>44</v>
      </c>
    </row>
    <row r="97" spans="1:12" ht="15.75">
      <c r="A97" s="16" t="s">
        <v>45</v>
      </c>
      <c r="B97" s="25">
        <v>30</v>
      </c>
      <c r="C97" s="26">
        <v>1.44</v>
      </c>
      <c r="D97" s="26">
        <v>0.6</v>
      </c>
      <c r="E97" s="26">
        <v>15</v>
      </c>
      <c r="F97" s="26">
        <v>64.2</v>
      </c>
      <c r="G97" s="23">
        <v>0</v>
      </c>
      <c r="H97" s="23">
        <v>5.35</v>
      </c>
      <c r="I97" s="23">
        <v>2.25</v>
      </c>
      <c r="J97" s="23">
        <v>3.56</v>
      </c>
      <c r="K97" s="23">
        <v>0.32</v>
      </c>
      <c r="L97" s="9"/>
    </row>
    <row r="98" spans="1:12" ht="15.75">
      <c r="A98" s="15" t="s">
        <v>31</v>
      </c>
      <c r="B98" s="25"/>
      <c r="C98" s="28">
        <f t="shared" ref="C98:K98" si="14">C97+C96+C95+C94+C93+C92+C91</f>
        <v>21.51</v>
      </c>
      <c r="D98" s="28">
        <f t="shared" si="14"/>
        <v>16.369999999999997</v>
      </c>
      <c r="E98" s="28">
        <f t="shared" si="14"/>
        <v>74.949999999999989</v>
      </c>
      <c r="F98" s="28">
        <f t="shared" si="14"/>
        <v>530.80000000000007</v>
      </c>
      <c r="G98" s="28">
        <f t="shared" si="14"/>
        <v>11.42</v>
      </c>
      <c r="H98" s="28">
        <f t="shared" si="14"/>
        <v>79.930000000000007</v>
      </c>
      <c r="I98" s="28">
        <f t="shared" si="14"/>
        <v>147.52000000000001</v>
      </c>
      <c r="J98" s="28">
        <f t="shared" si="14"/>
        <v>105.26</v>
      </c>
      <c r="K98" s="28">
        <f t="shared" si="14"/>
        <v>7.8000000000000007</v>
      </c>
      <c r="L98" s="9"/>
    </row>
    <row r="99" spans="1:12" ht="15.75">
      <c r="A99" s="18" t="s">
        <v>46</v>
      </c>
      <c r="B99" s="32"/>
      <c r="C99" s="38"/>
      <c r="D99" s="38"/>
      <c r="E99" s="38"/>
      <c r="F99" s="38"/>
      <c r="G99" s="23"/>
      <c r="H99" s="23"/>
      <c r="I99" s="23"/>
      <c r="J99" s="23"/>
      <c r="K99" s="23"/>
      <c r="L99" s="9"/>
    </row>
    <row r="100" spans="1:12" ht="15.75">
      <c r="A100" s="16" t="s">
        <v>73</v>
      </c>
      <c r="B100" s="25">
        <v>150</v>
      </c>
      <c r="C100" s="26">
        <v>3.9</v>
      </c>
      <c r="D100" s="26">
        <v>3.75</v>
      </c>
      <c r="E100" s="26">
        <v>16.5</v>
      </c>
      <c r="F100" s="26">
        <v>115.5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55"/>
    </row>
    <row r="101" spans="1:12" ht="15.75">
      <c r="A101" s="16" t="s">
        <v>99</v>
      </c>
      <c r="B101" s="25">
        <v>50</v>
      </c>
      <c r="C101" s="26">
        <v>4.6500000000000004</v>
      </c>
      <c r="D101" s="26">
        <v>2.6</v>
      </c>
      <c r="E101" s="26">
        <v>19.3</v>
      </c>
      <c r="F101" s="26">
        <v>119.1</v>
      </c>
      <c r="G101" s="23">
        <v>7.9</v>
      </c>
      <c r="H101" s="23">
        <v>35.5</v>
      </c>
      <c r="I101" s="23">
        <v>20.6</v>
      </c>
      <c r="J101" s="23">
        <v>27.5</v>
      </c>
      <c r="K101" s="23">
        <v>0.13</v>
      </c>
      <c r="L101" s="31" t="s">
        <v>100</v>
      </c>
    </row>
    <row r="102" spans="1:12" ht="15.75">
      <c r="A102" s="33" t="s">
        <v>31</v>
      </c>
      <c r="B102" s="32"/>
      <c r="C102" s="39">
        <f t="shared" ref="C102:K102" si="15">SUM(C100:C101)</f>
        <v>8.5500000000000007</v>
      </c>
      <c r="D102" s="39">
        <f t="shared" si="15"/>
        <v>6.35</v>
      </c>
      <c r="E102" s="39">
        <f t="shared" si="15"/>
        <v>35.799999999999997</v>
      </c>
      <c r="F102" s="39">
        <f t="shared" si="15"/>
        <v>234.6</v>
      </c>
      <c r="G102" s="29">
        <f t="shared" si="15"/>
        <v>7.9</v>
      </c>
      <c r="H102" s="29">
        <f t="shared" si="15"/>
        <v>35.5</v>
      </c>
      <c r="I102" s="29">
        <f t="shared" si="15"/>
        <v>20.6</v>
      </c>
      <c r="J102" s="29">
        <f t="shared" si="15"/>
        <v>27.5</v>
      </c>
      <c r="K102" s="29">
        <f t="shared" si="15"/>
        <v>0.13</v>
      </c>
      <c r="L102" s="41"/>
    </row>
    <row r="103" spans="1:12" ht="15.75">
      <c r="A103" s="33" t="s">
        <v>51</v>
      </c>
      <c r="B103" s="42"/>
      <c r="C103" s="39">
        <f>SUM(C86+C89+C98+C102)</f>
        <v>40.680000000000007</v>
      </c>
      <c r="D103" s="39">
        <f>SUM(D86+D89+D98+D102)</f>
        <v>33.15</v>
      </c>
      <c r="E103" s="39">
        <f>SUM(E86+E89+E98+E102)</f>
        <v>158.76</v>
      </c>
      <c r="F103" s="39">
        <f>SUM(F86+F89+F98+F102)</f>
        <v>1095.2</v>
      </c>
      <c r="G103" s="29">
        <v>112.8</v>
      </c>
      <c r="H103" s="29">
        <v>383.59</v>
      </c>
      <c r="I103" s="29">
        <v>701.18</v>
      </c>
      <c r="J103" s="29">
        <v>435</v>
      </c>
      <c r="K103" s="29">
        <v>5.56</v>
      </c>
      <c r="L103" s="9"/>
    </row>
    <row r="104" spans="1:12" ht="15.75">
      <c r="A104" s="15" t="s">
        <v>101</v>
      </c>
      <c r="B104" s="25"/>
      <c r="C104" s="26"/>
      <c r="D104" s="26"/>
      <c r="E104" s="26"/>
      <c r="F104" s="26"/>
      <c r="G104" s="23"/>
      <c r="H104" s="23"/>
      <c r="I104" s="23"/>
      <c r="J104" s="23"/>
      <c r="K104" s="23"/>
      <c r="L104" s="50"/>
    </row>
    <row r="105" spans="1:12" ht="15.75">
      <c r="A105" s="18" t="s">
        <v>23</v>
      </c>
      <c r="B105" s="25"/>
      <c r="C105" s="26"/>
      <c r="D105" s="26"/>
      <c r="E105" s="26"/>
      <c r="F105" s="26"/>
      <c r="G105" s="29"/>
      <c r="H105" s="29"/>
      <c r="I105" s="29"/>
      <c r="J105" s="29"/>
      <c r="K105" s="29"/>
      <c r="L105" s="20"/>
    </row>
    <row r="106" spans="1:12" ht="15.75">
      <c r="A106" s="16" t="s">
        <v>102</v>
      </c>
      <c r="B106" s="25">
        <v>150</v>
      </c>
      <c r="C106" s="26">
        <v>3.75</v>
      </c>
      <c r="D106" s="26">
        <v>5.17</v>
      </c>
      <c r="E106" s="26">
        <v>17.93</v>
      </c>
      <c r="F106" s="26">
        <v>134.93</v>
      </c>
      <c r="G106" s="23">
        <v>0.97</v>
      </c>
      <c r="H106" s="23">
        <v>20.399999999999999</v>
      </c>
      <c r="I106" s="23">
        <v>22.39</v>
      </c>
      <c r="J106" s="23">
        <v>98.33</v>
      </c>
      <c r="K106" s="23">
        <v>0.75</v>
      </c>
      <c r="L106" s="9" t="s">
        <v>103</v>
      </c>
    </row>
    <row r="107" spans="1:12" ht="15.75">
      <c r="A107" s="30" t="s">
        <v>47</v>
      </c>
      <c r="B107" s="25">
        <v>180</v>
      </c>
      <c r="C107" s="26">
        <v>2.48</v>
      </c>
      <c r="D107" s="26">
        <v>2.12</v>
      </c>
      <c r="E107" s="26">
        <v>8.31</v>
      </c>
      <c r="F107" s="26">
        <v>62.42</v>
      </c>
      <c r="G107" s="23">
        <v>0.53</v>
      </c>
      <c r="H107" s="23">
        <v>14.25</v>
      </c>
      <c r="I107" s="23">
        <v>16.73</v>
      </c>
      <c r="J107" s="23">
        <v>83.48</v>
      </c>
      <c r="K107" s="23">
        <v>0.49</v>
      </c>
      <c r="L107" s="9" t="s">
        <v>48</v>
      </c>
    </row>
    <row r="108" spans="1:12" ht="15.75">
      <c r="A108" s="16" t="s">
        <v>28</v>
      </c>
      <c r="B108" s="25">
        <v>25</v>
      </c>
      <c r="C108" s="26">
        <v>2</v>
      </c>
      <c r="D108" s="26">
        <v>0.6</v>
      </c>
      <c r="E108" s="26">
        <v>13.4</v>
      </c>
      <c r="F108" s="26">
        <v>63.5</v>
      </c>
      <c r="G108" s="23">
        <v>0</v>
      </c>
      <c r="H108" s="23">
        <v>13.07</v>
      </c>
      <c r="I108" s="23">
        <v>5.5</v>
      </c>
      <c r="J108" s="23">
        <v>8.7100000000000009</v>
      </c>
      <c r="K108" s="23">
        <v>0.77</v>
      </c>
      <c r="L108" s="9"/>
    </row>
    <row r="109" spans="1:12" ht="15.75">
      <c r="A109" s="16" t="s">
        <v>29</v>
      </c>
      <c r="B109" s="25">
        <v>7</v>
      </c>
      <c r="C109" s="26">
        <v>0.06</v>
      </c>
      <c r="D109" s="26">
        <v>5.08</v>
      </c>
      <c r="E109" s="26">
        <v>0.09</v>
      </c>
      <c r="F109" s="26">
        <v>46.27</v>
      </c>
      <c r="G109" s="23">
        <v>0</v>
      </c>
      <c r="H109" s="23">
        <v>2.8</v>
      </c>
      <c r="I109" s="23">
        <v>0</v>
      </c>
      <c r="J109" s="23">
        <v>0.17</v>
      </c>
      <c r="K109" s="23">
        <v>0</v>
      </c>
      <c r="L109" s="9" t="s">
        <v>30</v>
      </c>
    </row>
    <row r="110" spans="1:12" ht="15.75">
      <c r="A110" s="15" t="s">
        <v>31</v>
      </c>
      <c r="B110" s="25"/>
      <c r="C110" s="28">
        <f t="shared" ref="C110:K110" si="16">C109+C108+C107+C106</f>
        <v>8.2899999999999991</v>
      </c>
      <c r="D110" s="28">
        <f t="shared" si="16"/>
        <v>12.969999999999999</v>
      </c>
      <c r="E110" s="28">
        <f t="shared" si="16"/>
        <v>39.730000000000004</v>
      </c>
      <c r="F110" s="28">
        <f t="shared" si="16"/>
        <v>307.12</v>
      </c>
      <c r="G110" s="28">
        <f t="shared" si="16"/>
        <v>1.5</v>
      </c>
      <c r="H110" s="28">
        <f t="shared" si="16"/>
        <v>50.519999999999996</v>
      </c>
      <c r="I110" s="28">
        <f t="shared" si="16"/>
        <v>44.620000000000005</v>
      </c>
      <c r="J110" s="28">
        <f t="shared" si="16"/>
        <v>190.69</v>
      </c>
      <c r="K110" s="28">
        <f t="shared" si="16"/>
        <v>2.0099999999999998</v>
      </c>
      <c r="L110" s="9"/>
    </row>
    <row r="111" spans="1:12" ht="15.75">
      <c r="A111" s="15" t="s">
        <v>90</v>
      </c>
      <c r="B111" s="25"/>
      <c r="C111" s="26"/>
      <c r="D111" s="26"/>
      <c r="E111" s="26"/>
      <c r="F111" s="26"/>
      <c r="G111" s="23"/>
      <c r="H111" s="23"/>
      <c r="I111" s="23"/>
      <c r="J111" s="23"/>
      <c r="K111" s="23"/>
      <c r="L111" s="9"/>
    </row>
    <row r="112" spans="1:12" ht="15.75">
      <c r="A112" s="30" t="s">
        <v>34</v>
      </c>
      <c r="B112" s="25">
        <v>100</v>
      </c>
      <c r="C112" s="26">
        <v>0.75</v>
      </c>
      <c r="D112" s="26">
        <v>0</v>
      </c>
      <c r="E112" s="26">
        <v>15.15</v>
      </c>
      <c r="F112" s="26">
        <v>69</v>
      </c>
      <c r="G112" s="23">
        <v>3</v>
      </c>
      <c r="H112" s="23">
        <v>0</v>
      </c>
      <c r="I112" s="23">
        <v>18</v>
      </c>
      <c r="J112" s="23">
        <v>10.5</v>
      </c>
      <c r="K112" s="23">
        <v>1.05</v>
      </c>
      <c r="L112" s="9"/>
    </row>
    <row r="113" spans="1:12" ht="15.75">
      <c r="A113" s="33" t="s">
        <v>31</v>
      </c>
      <c r="B113" s="32"/>
      <c r="C113" s="39">
        <f t="shared" ref="C113:K113" si="17">SUM(C112)</f>
        <v>0.75</v>
      </c>
      <c r="D113" s="39">
        <f t="shared" si="17"/>
        <v>0</v>
      </c>
      <c r="E113" s="39">
        <f t="shared" si="17"/>
        <v>15.15</v>
      </c>
      <c r="F113" s="39">
        <f t="shared" si="17"/>
        <v>69</v>
      </c>
      <c r="G113" s="29">
        <f t="shared" si="17"/>
        <v>3</v>
      </c>
      <c r="H113" s="29">
        <f t="shared" si="17"/>
        <v>0</v>
      </c>
      <c r="I113" s="29">
        <f t="shared" si="17"/>
        <v>18</v>
      </c>
      <c r="J113" s="29">
        <f t="shared" si="17"/>
        <v>10.5</v>
      </c>
      <c r="K113" s="29">
        <f t="shared" si="17"/>
        <v>1.05</v>
      </c>
      <c r="L113" s="55"/>
    </row>
    <row r="114" spans="1:12" ht="15.75">
      <c r="A114" s="18" t="s">
        <v>60</v>
      </c>
      <c r="B114" s="25"/>
      <c r="C114" s="26"/>
      <c r="D114" s="26"/>
      <c r="E114" s="26"/>
      <c r="F114" s="26"/>
      <c r="G114" s="23"/>
      <c r="H114" s="23"/>
      <c r="I114" s="23"/>
      <c r="J114" s="23"/>
      <c r="K114" s="23"/>
      <c r="L114" s="55"/>
    </row>
    <row r="115" spans="1:12" ht="15.75">
      <c r="A115" s="16" t="s">
        <v>104</v>
      </c>
      <c r="B115" s="25">
        <v>40</v>
      </c>
      <c r="C115" s="26">
        <v>0.57999999999999996</v>
      </c>
      <c r="D115" s="26">
        <v>2.4</v>
      </c>
      <c r="E115" s="26">
        <v>3.36</v>
      </c>
      <c r="F115" s="26">
        <v>37.6</v>
      </c>
      <c r="G115" s="23">
        <v>6.8</v>
      </c>
      <c r="H115" s="23">
        <v>0</v>
      </c>
      <c r="I115" s="23">
        <v>6.4</v>
      </c>
      <c r="J115" s="23">
        <v>16</v>
      </c>
      <c r="K115" s="23">
        <v>0.21</v>
      </c>
      <c r="L115" s="31" t="s">
        <v>105</v>
      </c>
    </row>
    <row r="116" spans="1:12" ht="15.75">
      <c r="A116" s="16" t="s">
        <v>106</v>
      </c>
      <c r="B116" s="25">
        <v>150</v>
      </c>
      <c r="C116" s="26">
        <v>5.94</v>
      </c>
      <c r="D116" s="26">
        <v>3.51</v>
      </c>
      <c r="E116" s="26">
        <v>10.77</v>
      </c>
      <c r="F116" s="26">
        <v>93.09</v>
      </c>
      <c r="G116" s="23">
        <v>3.45</v>
      </c>
      <c r="H116" s="23">
        <v>9</v>
      </c>
      <c r="I116" s="23">
        <v>19.350000000000001</v>
      </c>
      <c r="J116" s="23">
        <v>18.3</v>
      </c>
      <c r="K116" s="23">
        <v>0.61</v>
      </c>
      <c r="L116" s="9" t="s">
        <v>107</v>
      </c>
    </row>
    <row r="117" spans="1:12" ht="15.75">
      <c r="A117" s="30" t="s">
        <v>108</v>
      </c>
      <c r="B117" s="25">
        <v>160</v>
      </c>
      <c r="C117" s="26">
        <v>15.04</v>
      </c>
      <c r="D117" s="26">
        <v>11.44</v>
      </c>
      <c r="E117" s="26">
        <v>20.64</v>
      </c>
      <c r="F117" s="26">
        <v>245.6</v>
      </c>
      <c r="G117" s="23">
        <v>12</v>
      </c>
      <c r="H117" s="23">
        <v>19.2</v>
      </c>
      <c r="I117" s="23">
        <v>43.2</v>
      </c>
      <c r="J117" s="23">
        <v>24.8</v>
      </c>
      <c r="K117" s="23">
        <v>2.61</v>
      </c>
      <c r="L117" s="31" t="s">
        <v>109</v>
      </c>
    </row>
    <row r="118" spans="1:12" ht="15.75">
      <c r="A118" s="16" t="s">
        <v>110</v>
      </c>
      <c r="B118" s="25">
        <v>150</v>
      </c>
      <c r="C118" s="26">
        <v>0.76</v>
      </c>
      <c r="D118" s="26">
        <v>0.05</v>
      </c>
      <c r="E118" s="26">
        <v>11.72</v>
      </c>
      <c r="F118" s="26">
        <v>46.67</v>
      </c>
      <c r="G118" s="23">
        <v>0.15</v>
      </c>
      <c r="H118" s="23">
        <v>0</v>
      </c>
      <c r="I118" s="23">
        <v>10.8</v>
      </c>
      <c r="J118" s="23">
        <v>15.08</v>
      </c>
      <c r="K118" s="23">
        <v>0.52</v>
      </c>
      <c r="L118" s="9" t="s">
        <v>111</v>
      </c>
    </row>
    <row r="119" spans="1:12" ht="15.75">
      <c r="A119" s="16" t="s">
        <v>45</v>
      </c>
      <c r="B119" s="25">
        <v>30</v>
      </c>
      <c r="C119" s="26">
        <v>1.44</v>
      </c>
      <c r="D119" s="26">
        <v>0.6</v>
      </c>
      <c r="E119" s="26">
        <v>15</v>
      </c>
      <c r="F119" s="26">
        <v>64.2</v>
      </c>
      <c r="G119" s="23">
        <v>0</v>
      </c>
      <c r="H119" s="23">
        <v>5.35</v>
      </c>
      <c r="I119" s="23">
        <v>2.25</v>
      </c>
      <c r="J119" s="23">
        <v>3.56</v>
      </c>
      <c r="K119" s="23">
        <v>0.32</v>
      </c>
      <c r="L119" s="55"/>
    </row>
    <row r="120" spans="1:12" ht="15.75">
      <c r="A120" s="15" t="s">
        <v>31</v>
      </c>
      <c r="B120" s="25"/>
      <c r="C120" s="28">
        <f t="shared" ref="C120:K120" si="18">C119+C118+C117+C116+C115</f>
        <v>23.759999999999998</v>
      </c>
      <c r="D120" s="28">
        <f t="shared" si="18"/>
        <v>18</v>
      </c>
      <c r="E120" s="28">
        <f t="shared" si="18"/>
        <v>61.489999999999995</v>
      </c>
      <c r="F120" s="28">
        <f t="shared" si="18"/>
        <v>487.16000000000008</v>
      </c>
      <c r="G120" s="28">
        <f t="shared" si="18"/>
        <v>22.400000000000002</v>
      </c>
      <c r="H120" s="28">
        <f t="shared" si="18"/>
        <v>33.549999999999997</v>
      </c>
      <c r="I120" s="28">
        <f t="shared" si="18"/>
        <v>82</v>
      </c>
      <c r="J120" s="28">
        <f t="shared" si="18"/>
        <v>77.739999999999995</v>
      </c>
      <c r="K120" s="28">
        <f t="shared" si="18"/>
        <v>4.2700000000000005</v>
      </c>
      <c r="L120" s="55"/>
    </row>
    <row r="121" spans="1:12" ht="15.75">
      <c r="A121" s="18" t="s">
        <v>46</v>
      </c>
      <c r="B121" s="25"/>
      <c r="C121" s="28"/>
      <c r="D121" s="28"/>
      <c r="E121" s="28"/>
      <c r="F121" s="28"/>
      <c r="G121" s="29"/>
      <c r="H121" s="29"/>
      <c r="I121" s="29"/>
      <c r="J121" s="29"/>
      <c r="K121" s="29"/>
      <c r="L121" s="55"/>
    </row>
    <row r="122" spans="1:12" ht="15.75">
      <c r="A122" s="16" t="s">
        <v>78</v>
      </c>
      <c r="B122" s="25">
        <v>180</v>
      </c>
      <c r="C122" s="26">
        <v>1.35</v>
      </c>
      <c r="D122" s="26">
        <v>1.26</v>
      </c>
      <c r="E122" s="26">
        <v>7.74</v>
      </c>
      <c r="F122" s="26">
        <v>47.61</v>
      </c>
      <c r="G122" s="23">
        <v>0.27</v>
      </c>
      <c r="H122" s="23">
        <v>8.5500000000000007</v>
      </c>
      <c r="I122" s="23">
        <v>9.4499999999999993</v>
      </c>
      <c r="J122" s="23">
        <v>53.19</v>
      </c>
      <c r="K122" s="23">
        <v>0.78</v>
      </c>
      <c r="L122" s="9" t="s">
        <v>79</v>
      </c>
    </row>
    <row r="123" spans="1:12" ht="15.75">
      <c r="A123" s="16" t="s">
        <v>49</v>
      </c>
      <c r="B123" s="25">
        <v>50</v>
      </c>
      <c r="C123" s="26">
        <v>4.5</v>
      </c>
      <c r="D123" s="26">
        <v>2.25</v>
      </c>
      <c r="E123" s="26">
        <v>30</v>
      </c>
      <c r="F123" s="26">
        <v>160</v>
      </c>
      <c r="G123" s="23">
        <v>0</v>
      </c>
      <c r="H123" s="23">
        <v>0</v>
      </c>
      <c r="I123" s="23">
        <v>51</v>
      </c>
      <c r="J123" s="23">
        <v>9.5</v>
      </c>
      <c r="K123" s="23">
        <v>0.65</v>
      </c>
      <c r="L123" s="9" t="s">
        <v>50</v>
      </c>
    </row>
    <row r="124" spans="1:12" ht="15.75">
      <c r="A124" s="33" t="s">
        <v>31</v>
      </c>
      <c r="B124" s="32"/>
      <c r="C124" s="39">
        <f t="shared" ref="C124:K124" si="19">SUM(C122:C123)</f>
        <v>5.85</v>
      </c>
      <c r="D124" s="39">
        <f t="shared" si="19"/>
        <v>3.51</v>
      </c>
      <c r="E124" s="39">
        <f t="shared" si="19"/>
        <v>37.74</v>
      </c>
      <c r="F124" s="39">
        <f t="shared" si="19"/>
        <v>207.61</v>
      </c>
      <c r="G124" s="29">
        <f t="shared" si="19"/>
        <v>0.27</v>
      </c>
      <c r="H124" s="29">
        <f t="shared" si="19"/>
        <v>8.5500000000000007</v>
      </c>
      <c r="I124" s="29">
        <f t="shared" si="19"/>
        <v>60.45</v>
      </c>
      <c r="J124" s="29">
        <f t="shared" si="19"/>
        <v>62.69</v>
      </c>
      <c r="K124" s="29">
        <f t="shared" si="19"/>
        <v>1.4300000000000002</v>
      </c>
      <c r="L124" s="55"/>
    </row>
    <row r="125" spans="1:12" ht="15.75" customHeight="1">
      <c r="A125" s="33" t="s">
        <v>51</v>
      </c>
      <c r="B125" s="42"/>
      <c r="C125" s="39">
        <f>SUM(C110+C113+C120+C124)</f>
        <v>38.65</v>
      </c>
      <c r="D125" s="39">
        <f>SUM(D110+D113+D120+D124)</f>
        <v>34.479999999999997</v>
      </c>
      <c r="E125" s="39">
        <f>SUM(E110+E113+E120+E124)</f>
        <v>154.11000000000001</v>
      </c>
      <c r="F125" s="39">
        <f>SUM(F110+F113+F120+F124)</f>
        <v>1070.8900000000001</v>
      </c>
      <c r="G125" s="29">
        <v>33.76</v>
      </c>
      <c r="H125" s="29">
        <v>258.2</v>
      </c>
      <c r="I125" s="29">
        <v>545.86</v>
      </c>
      <c r="J125" s="29">
        <v>451.17</v>
      </c>
      <c r="K125" s="29">
        <v>9.67</v>
      </c>
      <c r="L125" s="55"/>
    </row>
    <row r="126" spans="1:12" ht="15.75">
      <c r="A126" s="56" t="s">
        <v>112</v>
      </c>
      <c r="B126" s="32"/>
      <c r="C126" s="32"/>
      <c r="D126" s="32"/>
      <c r="E126" s="32"/>
      <c r="F126" s="32"/>
      <c r="G126" s="19"/>
      <c r="H126" s="19"/>
      <c r="I126" s="19"/>
      <c r="J126" s="19"/>
      <c r="K126" s="19"/>
      <c r="L126" s="55"/>
    </row>
    <row r="127" spans="1:12" ht="58.5" customHeight="1">
      <c r="A127" s="88" t="s">
        <v>8</v>
      </c>
      <c r="B127" s="88" t="s">
        <v>113</v>
      </c>
      <c r="C127" s="88" t="s">
        <v>10</v>
      </c>
      <c r="D127" s="88"/>
      <c r="E127" s="88"/>
      <c r="F127" s="88" t="s">
        <v>11</v>
      </c>
      <c r="G127" s="88" t="s">
        <v>12</v>
      </c>
      <c r="H127" s="88"/>
      <c r="I127" s="88"/>
      <c r="J127" s="88"/>
      <c r="K127" s="9"/>
      <c r="L127" s="55"/>
    </row>
    <row r="128" spans="1:12" ht="15.75">
      <c r="A128" s="88"/>
      <c r="B128" s="88"/>
      <c r="C128" s="13" t="s">
        <v>14</v>
      </c>
      <c r="D128" s="14" t="s">
        <v>15</v>
      </c>
      <c r="E128" s="13" t="s">
        <v>16</v>
      </c>
      <c r="F128" s="88"/>
      <c r="G128" s="9" t="s">
        <v>17</v>
      </c>
      <c r="H128" s="9" t="s">
        <v>18</v>
      </c>
      <c r="I128" s="9" t="s">
        <v>19</v>
      </c>
      <c r="J128" s="9" t="s">
        <v>20</v>
      </c>
      <c r="K128" s="13" t="s">
        <v>155</v>
      </c>
      <c r="L128" s="14" t="s">
        <v>21</v>
      </c>
    </row>
    <row r="129" spans="1:12" ht="15.75">
      <c r="A129" s="15" t="s">
        <v>114</v>
      </c>
      <c r="B129" s="25"/>
      <c r="C129" s="25"/>
      <c r="D129" s="25"/>
      <c r="E129" s="25"/>
      <c r="F129" s="25"/>
      <c r="G129" s="57"/>
      <c r="H129" s="57"/>
      <c r="I129" s="57"/>
      <c r="J129" s="57"/>
      <c r="K129" s="57"/>
      <c r="L129" s="9"/>
    </row>
    <row r="130" spans="1:12" ht="15.75">
      <c r="A130" s="18" t="s">
        <v>23</v>
      </c>
      <c r="B130" s="25"/>
      <c r="C130" s="25"/>
      <c r="D130" s="25"/>
      <c r="E130" s="25"/>
      <c r="F130" s="25"/>
      <c r="G130" s="57"/>
      <c r="H130" s="57"/>
      <c r="I130" s="57"/>
      <c r="J130" s="57"/>
      <c r="K130" s="57"/>
      <c r="L130" s="9"/>
    </row>
    <row r="131" spans="1:12" ht="15.75">
      <c r="A131" s="30" t="s">
        <v>115</v>
      </c>
      <c r="B131" s="25">
        <v>150</v>
      </c>
      <c r="C131" s="26">
        <v>4.17</v>
      </c>
      <c r="D131" s="26">
        <v>4.3499999999999996</v>
      </c>
      <c r="E131" s="26">
        <v>19.75</v>
      </c>
      <c r="F131" s="26">
        <v>135.02000000000001</v>
      </c>
      <c r="G131" s="23">
        <v>0.3</v>
      </c>
      <c r="H131" s="23">
        <v>10.92</v>
      </c>
      <c r="I131" s="23">
        <v>14.93</v>
      </c>
      <c r="J131" s="23">
        <v>112.39</v>
      </c>
      <c r="K131" s="23">
        <v>0.12</v>
      </c>
      <c r="L131" s="9" t="s">
        <v>25</v>
      </c>
    </row>
    <row r="132" spans="1:12" ht="15.75">
      <c r="A132" s="16" t="s">
        <v>78</v>
      </c>
      <c r="B132" s="25">
        <v>180</v>
      </c>
      <c r="C132" s="26">
        <v>1.35</v>
      </c>
      <c r="D132" s="26">
        <v>1.26</v>
      </c>
      <c r="E132" s="26">
        <v>7.74</v>
      </c>
      <c r="F132" s="26">
        <v>47.61</v>
      </c>
      <c r="G132" s="23">
        <v>0.27</v>
      </c>
      <c r="H132" s="23">
        <v>8.5500000000000007</v>
      </c>
      <c r="I132" s="23">
        <v>9.4499999999999993</v>
      </c>
      <c r="J132" s="23">
        <v>53.19</v>
      </c>
      <c r="K132" s="23">
        <v>0.78</v>
      </c>
      <c r="L132" s="9" t="s">
        <v>79</v>
      </c>
    </row>
    <row r="133" spans="1:12" ht="15.75">
      <c r="A133" s="16" t="s">
        <v>28</v>
      </c>
      <c r="B133" s="25">
        <v>25</v>
      </c>
      <c r="C133" s="26">
        <v>2</v>
      </c>
      <c r="D133" s="26">
        <v>0.6</v>
      </c>
      <c r="E133" s="26">
        <v>13.4</v>
      </c>
      <c r="F133" s="26">
        <v>63.5</v>
      </c>
      <c r="G133" s="23">
        <v>0</v>
      </c>
      <c r="H133" s="23">
        <v>13.07</v>
      </c>
      <c r="I133" s="23">
        <v>5.5</v>
      </c>
      <c r="J133" s="23">
        <v>8.7100000000000009</v>
      </c>
      <c r="K133" s="23">
        <v>0.77</v>
      </c>
      <c r="L133" s="9"/>
    </row>
    <row r="134" spans="1:12" ht="15.75">
      <c r="A134" s="16" t="s">
        <v>57</v>
      </c>
      <c r="B134" s="25">
        <v>10</v>
      </c>
      <c r="C134" s="26">
        <v>2.3199999999999998</v>
      </c>
      <c r="D134" s="26">
        <v>2.95</v>
      </c>
      <c r="E134" s="26">
        <v>0</v>
      </c>
      <c r="F134" s="26">
        <v>35.799999999999997</v>
      </c>
      <c r="G134" s="23">
        <v>7.0000000000000007E-2</v>
      </c>
      <c r="H134" s="23">
        <v>26</v>
      </c>
      <c r="I134" s="23">
        <v>3.5</v>
      </c>
      <c r="J134" s="23">
        <v>88.1</v>
      </c>
      <c r="K134" s="23">
        <v>0.1</v>
      </c>
      <c r="L134" s="9" t="s">
        <v>58</v>
      </c>
    </row>
    <row r="135" spans="1:12" ht="15.75">
      <c r="A135" s="15" t="s">
        <v>31</v>
      </c>
      <c r="B135" s="25"/>
      <c r="C135" s="28">
        <f t="shared" ref="C135:K135" si="20">SUM(C131:C134)</f>
        <v>9.84</v>
      </c>
      <c r="D135" s="28">
        <f t="shared" si="20"/>
        <v>9.16</v>
      </c>
      <c r="E135" s="28">
        <f t="shared" si="20"/>
        <v>40.89</v>
      </c>
      <c r="F135" s="28">
        <f t="shared" si="20"/>
        <v>281.93</v>
      </c>
      <c r="G135" s="29">
        <f t="shared" si="20"/>
        <v>0.64000000000000012</v>
      </c>
      <c r="H135" s="29">
        <f t="shared" si="20"/>
        <v>58.54</v>
      </c>
      <c r="I135" s="29">
        <f t="shared" si="20"/>
        <v>33.379999999999995</v>
      </c>
      <c r="J135" s="29">
        <f t="shared" si="20"/>
        <v>262.39</v>
      </c>
      <c r="K135" s="29">
        <f t="shared" si="20"/>
        <v>1.77</v>
      </c>
      <c r="L135" s="9"/>
    </row>
    <row r="136" spans="1:12" ht="15.75">
      <c r="A136" s="15" t="s">
        <v>116</v>
      </c>
      <c r="B136" s="25"/>
      <c r="C136" s="28"/>
      <c r="D136" s="28"/>
      <c r="E136" s="28"/>
      <c r="F136" s="28"/>
      <c r="G136" s="29"/>
      <c r="H136" s="29"/>
      <c r="I136" s="29"/>
      <c r="J136" s="29"/>
      <c r="K136" s="29"/>
      <c r="L136" s="9"/>
    </row>
    <row r="137" spans="1:12" ht="15.75">
      <c r="A137" s="30" t="s">
        <v>34</v>
      </c>
      <c r="B137" s="25">
        <v>100</v>
      </c>
      <c r="C137" s="26">
        <v>0.75</v>
      </c>
      <c r="D137" s="26">
        <v>0</v>
      </c>
      <c r="E137" s="26">
        <v>15.15</v>
      </c>
      <c r="F137" s="26">
        <v>69</v>
      </c>
      <c r="G137" s="23">
        <v>3</v>
      </c>
      <c r="H137" s="23">
        <v>0</v>
      </c>
      <c r="I137" s="23">
        <v>18</v>
      </c>
      <c r="J137" s="23">
        <v>10.5</v>
      </c>
      <c r="K137" s="23">
        <v>1.05</v>
      </c>
      <c r="L137" s="41"/>
    </row>
    <row r="138" spans="1:12" ht="15.75">
      <c r="A138" s="15" t="s">
        <v>31</v>
      </c>
      <c r="B138" s="25"/>
      <c r="C138" s="28">
        <f t="shared" ref="C138:K138" si="21">SUM(C137)</f>
        <v>0.75</v>
      </c>
      <c r="D138" s="28">
        <f t="shared" si="21"/>
        <v>0</v>
      </c>
      <c r="E138" s="28">
        <f t="shared" si="21"/>
        <v>15.15</v>
      </c>
      <c r="F138" s="28">
        <f t="shared" si="21"/>
        <v>69</v>
      </c>
      <c r="G138" s="29">
        <f t="shared" si="21"/>
        <v>3</v>
      </c>
      <c r="H138" s="29">
        <f t="shared" si="21"/>
        <v>0</v>
      </c>
      <c r="I138" s="29">
        <f t="shared" si="21"/>
        <v>18</v>
      </c>
      <c r="J138" s="29">
        <f t="shared" si="21"/>
        <v>10.5</v>
      </c>
      <c r="K138" s="29">
        <f t="shared" si="21"/>
        <v>1.05</v>
      </c>
      <c r="L138" s="9"/>
    </row>
    <row r="139" spans="1:12" ht="15.75">
      <c r="A139" s="18" t="s">
        <v>60</v>
      </c>
      <c r="B139" s="25"/>
      <c r="C139" s="26"/>
      <c r="D139" s="26"/>
      <c r="E139" s="26"/>
      <c r="F139" s="26"/>
      <c r="G139" s="23"/>
      <c r="H139" s="23"/>
      <c r="I139" s="23"/>
      <c r="J139" s="23"/>
      <c r="K139" s="23"/>
      <c r="L139" s="9"/>
    </row>
    <row r="140" spans="1:12" ht="15.75">
      <c r="A140" s="30" t="s">
        <v>117</v>
      </c>
      <c r="B140" s="25">
        <v>150</v>
      </c>
      <c r="C140" s="26">
        <v>1.59</v>
      </c>
      <c r="D140" s="26">
        <v>2.1</v>
      </c>
      <c r="E140" s="26">
        <v>5.67</v>
      </c>
      <c r="F140" s="26">
        <v>48</v>
      </c>
      <c r="G140" s="23">
        <v>2.36</v>
      </c>
      <c r="H140" s="23">
        <v>5.4</v>
      </c>
      <c r="I140" s="23">
        <v>9.3000000000000007</v>
      </c>
      <c r="J140" s="23">
        <v>10.67</v>
      </c>
      <c r="K140" s="23">
        <v>0.41</v>
      </c>
      <c r="L140" s="31" t="s">
        <v>118</v>
      </c>
    </row>
    <row r="141" spans="1:12" ht="17.25" customHeight="1">
      <c r="A141" s="30" t="s">
        <v>119</v>
      </c>
      <c r="B141" s="25" t="s">
        <v>39</v>
      </c>
      <c r="C141" s="26">
        <v>15</v>
      </c>
      <c r="D141" s="26">
        <v>13.9</v>
      </c>
      <c r="E141" s="26">
        <v>2</v>
      </c>
      <c r="F141" s="26">
        <v>193</v>
      </c>
      <c r="G141" s="23">
        <v>0</v>
      </c>
      <c r="H141" s="23">
        <v>13.6</v>
      </c>
      <c r="I141" s="23">
        <v>8</v>
      </c>
      <c r="J141" s="23">
        <v>21.6</v>
      </c>
      <c r="K141" s="23">
        <v>0.83</v>
      </c>
      <c r="L141" s="31" t="s">
        <v>120</v>
      </c>
    </row>
    <row r="142" spans="1:12" ht="15.75">
      <c r="A142" s="30" t="s">
        <v>67</v>
      </c>
      <c r="B142" s="25">
        <v>110</v>
      </c>
      <c r="C142" s="26">
        <v>4.4000000000000004</v>
      </c>
      <c r="D142" s="26">
        <v>4.6399999999999997</v>
      </c>
      <c r="E142" s="26">
        <v>21.63</v>
      </c>
      <c r="F142" s="26">
        <v>142.31</v>
      </c>
      <c r="G142" s="23">
        <v>0</v>
      </c>
      <c r="H142" s="23">
        <v>13.07</v>
      </c>
      <c r="I142" s="23">
        <v>5.5</v>
      </c>
      <c r="J142" s="23">
        <v>8.7100000000000009</v>
      </c>
      <c r="K142" s="23">
        <v>0.77</v>
      </c>
      <c r="L142" s="9" t="s">
        <v>68</v>
      </c>
    </row>
    <row r="143" spans="1:12" ht="15.75">
      <c r="A143" s="16" t="s">
        <v>86</v>
      </c>
      <c r="B143" s="25">
        <v>150</v>
      </c>
      <c r="C143" s="26">
        <v>0.5</v>
      </c>
      <c r="D143" s="26">
        <v>0.2</v>
      </c>
      <c r="E143" s="26">
        <v>11.45</v>
      </c>
      <c r="F143" s="26">
        <v>49.52</v>
      </c>
      <c r="G143" s="23">
        <v>60</v>
      </c>
      <c r="H143" s="23">
        <v>0</v>
      </c>
      <c r="I143" s="23">
        <v>2.4</v>
      </c>
      <c r="J143" s="23">
        <v>8.93</v>
      </c>
      <c r="K143" s="23">
        <v>0.46</v>
      </c>
      <c r="L143" s="9" t="s">
        <v>44</v>
      </c>
    </row>
    <row r="144" spans="1:12" ht="15.75">
      <c r="A144" s="16" t="s">
        <v>45</v>
      </c>
      <c r="B144" s="25">
        <v>30</v>
      </c>
      <c r="C144" s="26">
        <v>1.44</v>
      </c>
      <c r="D144" s="26">
        <v>0.6</v>
      </c>
      <c r="E144" s="26">
        <v>15</v>
      </c>
      <c r="F144" s="26">
        <v>64.2</v>
      </c>
      <c r="G144" s="23">
        <v>0</v>
      </c>
      <c r="H144" s="23">
        <v>5.35</v>
      </c>
      <c r="I144" s="23">
        <v>2.25</v>
      </c>
      <c r="J144" s="23">
        <v>3.56</v>
      </c>
      <c r="K144" s="23">
        <v>0.32</v>
      </c>
      <c r="L144" s="9"/>
    </row>
    <row r="145" spans="1:12" ht="15.75">
      <c r="A145" s="15" t="s">
        <v>31</v>
      </c>
      <c r="B145" s="25"/>
      <c r="C145" s="28">
        <f t="shared" ref="C145:K145" si="22">SUM(C140:C144)</f>
        <v>22.930000000000003</v>
      </c>
      <c r="D145" s="28">
        <f t="shared" si="22"/>
        <v>21.44</v>
      </c>
      <c r="E145" s="28">
        <f t="shared" si="22"/>
        <v>55.75</v>
      </c>
      <c r="F145" s="28">
        <f t="shared" si="22"/>
        <v>497.03</v>
      </c>
      <c r="G145" s="28">
        <f t="shared" si="22"/>
        <v>62.36</v>
      </c>
      <c r="H145" s="28">
        <f t="shared" si="22"/>
        <v>37.42</v>
      </c>
      <c r="I145" s="28">
        <f t="shared" si="22"/>
        <v>27.45</v>
      </c>
      <c r="J145" s="28">
        <f t="shared" si="22"/>
        <v>53.470000000000006</v>
      </c>
      <c r="K145" s="28">
        <f t="shared" si="22"/>
        <v>2.7899999999999996</v>
      </c>
      <c r="L145" s="9"/>
    </row>
    <row r="146" spans="1:12" ht="15.75">
      <c r="A146" s="18" t="s">
        <v>46</v>
      </c>
      <c r="B146" s="25"/>
      <c r="C146" s="26"/>
      <c r="D146" s="26"/>
      <c r="E146" s="26"/>
      <c r="F146" s="26"/>
      <c r="G146" s="23"/>
      <c r="H146" s="23"/>
      <c r="I146" s="23"/>
      <c r="J146" s="23"/>
      <c r="K146" s="23"/>
      <c r="L146" s="9"/>
    </row>
    <row r="147" spans="1:12" ht="15.75">
      <c r="A147" s="16" t="s">
        <v>55</v>
      </c>
      <c r="B147" s="32">
        <v>180</v>
      </c>
      <c r="C147" s="38">
        <v>1.4</v>
      </c>
      <c r="D147" s="38">
        <v>1.29</v>
      </c>
      <c r="E147" s="38">
        <v>6.54</v>
      </c>
      <c r="F147" s="38">
        <v>43.39</v>
      </c>
      <c r="G147" s="23">
        <v>0.15</v>
      </c>
      <c r="H147" s="23">
        <v>9</v>
      </c>
      <c r="I147" s="23">
        <v>16.57</v>
      </c>
      <c r="J147" s="23">
        <v>40.729999999999997</v>
      </c>
      <c r="K147" s="23">
        <v>0.05</v>
      </c>
      <c r="L147" s="9" t="s">
        <v>56</v>
      </c>
    </row>
    <row r="148" spans="1:12" ht="15.75">
      <c r="A148" s="16" t="s">
        <v>49</v>
      </c>
      <c r="B148" s="25">
        <v>50</v>
      </c>
      <c r="C148" s="26">
        <v>4.5</v>
      </c>
      <c r="D148" s="26">
        <v>2.25</v>
      </c>
      <c r="E148" s="26">
        <v>30</v>
      </c>
      <c r="F148" s="26">
        <v>160</v>
      </c>
      <c r="G148" s="23">
        <v>0</v>
      </c>
      <c r="H148" s="23">
        <v>0</v>
      </c>
      <c r="I148" s="23">
        <v>51</v>
      </c>
      <c r="J148" s="23">
        <v>9.5</v>
      </c>
      <c r="K148" s="23">
        <v>0.65</v>
      </c>
      <c r="L148" s="9" t="s">
        <v>50</v>
      </c>
    </row>
    <row r="149" spans="1:12" ht="15.75">
      <c r="A149" s="15" t="s">
        <v>31</v>
      </c>
      <c r="B149" s="25"/>
      <c r="C149" s="28">
        <f t="shared" ref="C149:K149" si="23">SUM(C147:C148)</f>
        <v>5.9</v>
      </c>
      <c r="D149" s="28">
        <f t="shared" si="23"/>
        <v>3.54</v>
      </c>
      <c r="E149" s="28">
        <f t="shared" si="23"/>
        <v>36.54</v>
      </c>
      <c r="F149" s="28">
        <f t="shared" si="23"/>
        <v>203.39</v>
      </c>
      <c r="G149" s="29">
        <f t="shared" si="23"/>
        <v>0.15</v>
      </c>
      <c r="H149" s="29">
        <f t="shared" si="23"/>
        <v>9</v>
      </c>
      <c r="I149" s="29">
        <f t="shared" si="23"/>
        <v>67.569999999999993</v>
      </c>
      <c r="J149" s="29">
        <f t="shared" si="23"/>
        <v>50.23</v>
      </c>
      <c r="K149" s="29">
        <f t="shared" si="23"/>
        <v>0.70000000000000007</v>
      </c>
      <c r="L149" s="9"/>
    </row>
    <row r="150" spans="1:12" ht="15.75">
      <c r="A150" s="33" t="s">
        <v>51</v>
      </c>
      <c r="B150" s="42"/>
      <c r="C150" s="39">
        <f>SUM(C135+C138+C145+C149)</f>
        <v>39.42</v>
      </c>
      <c r="D150" s="39">
        <f>SUM(D135+D138+D145+D149)</f>
        <v>34.14</v>
      </c>
      <c r="E150" s="39">
        <f>SUM(E135+E138+E145+E149)</f>
        <v>148.32999999999998</v>
      </c>
      <c r="F150" s="39">
        <f>SUM(F135+F138+F145+F149)</f>
        <v>1051.3499999999999</v>
      </c>
      <c r="G150" s="29">
        <v>78.459999999999994</v>
      </c>
      <c r="H150" s="29">
        <v>198.72</v>
      </c>
      <c r="I150" s="29">
        <v>610.66999999999996</v>
      </c>
      <c r="J150" s="29">
        <v>355.76</v>
      </c>
      <c r="K150" s="29">
        <v>10.050000000000001</v>
      </c>
      <c r="L150" s="9"/>
    </row>
    <row r="151" spans="1:12" ht="15.75">
      <c r="A151" s="15" t="s">
        <v>121</v>
      </c>
      <c r="B151" s="25"/>
      <c r="C151" s="26"/>
      <c r="D151" s="26"/>
      <c r="E151" s="26"/>
      <c r="F151" s="26"/>
      <c r="G151" s="29"/>
      <c r="H151" s="29"/>
      <c r="I151" s="29"/>
      <c r="J151" s="29"/>
      <c r="K151" s="29"/>
      <c r="L151" s="9"/>
    </row>
    <row r="152" spans="1:12" ht="15.75">
      <c r="A152" s="18" t="s">
        <v>23</v>
      </c>
      <c r="B152" s="25"/>
      <c r="C152" s="26"/>
      <c r="D152" s="26"/>
      <c r="E152" s="26"/>
      <c r="F152" s="26"/>
      <c r="G152" s="58"/>
      <c r="H152" s="58"/>
      <c r="I152" s="58"/>
      <c r="J152" s="58"/>
      <c r="K152" s="58"/>
      <c r="L152" s="9"/>
    </row>
    <row r="153" spans="1:12" ht="29.25" customHeight="1">
      <c r="A153" s="35" t="s">
        <v>53</v>
      </c>
      <c r="B153" s="36">
        <v>150</v>
      </c>
      <c r="C153" s="37">
        <v>4.32</v>
      </c>
      <c r="D153" s="37">
        <v>4.8600000000000003</v>
      </c>
      <c r="E153" s="37">
        <v>14.78</v>
      </c>
      <c r="F153" s="37">
        <v>120.15</v>
      </c>
      <c r="G153" s="23">
        <v>0.68</v>
      </c>
      <c r="H153" s="23">
        <v>34.950000000000003</v>
      </c>
      <c r="I153" s="23">
        <v>15.45</v>
      </c>
      <c r="J153" s="23">
        <v>122.55</v>
      </c>
      <c r="K153" s="23">
        <v>0.38</v>
      </c>
      <c r="L153" s="9" t="s">
        <v>54</v>
      </c>
    </row>
    <row r="154" spans="1:12" ht="15.75">
      <c r="A154" s="30" t="s">
        <v>47</v>
      </c>
      <c r="B154" s="25">
        <v>180</v>
      </c>
      <c r="C154" s="26">
        <v>2.48</v>
      </c>
      <c r="D154" s="26">
        <v>2.12</v>
      </c>
      <c r="E154" s="26">
        <v>8.31</v>
      </c>
      <c r="F154" s="26">
        <v>62.42</v>
      </c>
      <c r="G154" s="23">
        <v>0.53</v>
      </c>
      <c r="H154" s="23">
        <v>14.25</v>
      </c>
      <c r="I154" s="23">
        <v>16.73</v>
      </c>
      <c r="J154" s="23">
        <v>83.48</v>
      </c>
      <c r="K154" s="23">
        <v>0.49</v>
      </c>
      <c r="L154" s="9" t="s">
        <v>48</v>
      </c>
    </row>
    <row r="155" spans="1:12" ht="15" customHeight="1">
      <c r="A155" s="16" t="s">
        <v>28</v>
      </c>
      <c r="B155" s="25">
        <v>25</v>
      </c>
      <c r="C155" s="26">
        <v>2</v>
      </c>
      <c r="D155" s="26">
        <v>0.6</v>
      </c>
      <c r="E155" s="26">
        <v>13.4</v>
      </c>
      <c r="F155" s="26">
        <v>63.5</v>
      </c>
      <c r="G155" s="23">
        <v>0</v>
      </c>
      <c r="H155" s="23">
        <v>13.07</v>
      </c>
      <c r="I155" s="23">
        <v>5.5</v>
      </c>
      <c r="J155" s="23">
        <v>8.7100000000000009</v>
      </c>
      <c r="K155" s="23">
        <v>0.77</v>
      </c>
      <c r="L155" s="9"/>
    </row>
    <row r="156" spans="1:12" ht="15.75">
      <c r="A156" s="16" t="s">
        <v>29</v>
      </c>
      <c r="B156" s="25">
        <v>7</v>
      </c>
      <c r="C156" s="26">
        <v>0.06</v>
      </c>
      <c r="D156" s="26">
        <v>5.08</v>
      </c>
      <c r="E156" s="26">
        <v>0.09</v>
      </c>
      <c r="F156" s="26">
        <v>46.27</v>
      </c>
      <c r="G156" s="23">
        <v>0</v>
      </c>
      <c r="H156" s="23">
        <v>2.8</v>
      </c>
      <c r="I156" s="23">
        <v>0</v>
      </c>
      <c r="J156" s="23">
        <v>0.17</v>
      </c>
      <c r="K156" s="23">
        <v>0</v>
      </c>
      <c r="L156" s="9" t="s">
        <v>30</v>
      </c>
    </row>
    <row r="157" spans="1:12" ht="15.75">
      <c r="A157" s="15" t="s">
        <v>31</v>
      </c>
      <c r="B157" s="27"/>
      <c r="C157" s="28">
        <f t="shared" ref="C157:K157" si="24">SUM(C153:C156)</f>
        <v>8.8600000000000012</v>
      </c>
      <c r="D157" s="28">
        <f t="shared" si="24"/>
        <v>12.66</v>
      </c>
      <c r="E157" s="28">
        <f t="shared" si="24"/>
        <v>36.580000000000005</v>
      </c>
      <c r="F157" s="28">
        <f t="shared" si="24"/>
        <v>292.33999999999997</v>
      </c>
      <c r="G157" s="29">
        <f t="shared" si="24"/>
        <v>1.21</v>
      </c>
      <c r="H157" s="29">
        <f t="shared" si="24"/>
        <v>65.070000000000007</v>
      </c>
      <c r="I157" s="29">
        <f t="shared" si="24"/>
        <v>37.68</v>
      </c>
      <c r="J157" s="29">
        <f t="shared" si="24"/>
        <v>214.91</v>
      </c>
      <c r="K157" s="29">
        <f t="shared" si="24"/>
        <v>1.6400000000000001</v>
      </c>
      <c r="L157" s="9"/>
    </row>
    <row r="158" spans="1:12" ht="15.75">
      <c r="A158" s="15" t="s">
        <v>90</v>
      </c>
      <c r="B158" s="27"/>
      <c r="C158" s="28"/>
      <c r="D158" s="28"/>
      <c r="E158" s="28"/>
      <c r="F158" s="28"/>
      <c r="G158" s="29"/>
      <c r="H158" s="29"/>
      <c r="I158" s="29"/>
      <c r="J158" s="29"/>
      <c r="K158" s="29"/>
      <c r="L158" s="9"/>
    </row>
    <row r="159" spans="1:12" ht="15.75">
      <c r="A159" s="16" t="s">
        <v>59</v>
      </c>
      <c r="B159" s="25">
        <v>100</v>
      </c>
      <c r="C159" s="26">
        <v>0.4</v>
      </c>
      <c r="D159" s="26">
        <v>0.4</v>
      </c>
      <c r="E159" s="26">
        <v>9.8000000000000007</v>
      </c>
      <c r="F159" s="26">
        <v>47</v>
      </c>
      <c r="G159" s="23">
        <v>10</v>
      </c>
      <c r="H159" s="23">
        <v>5</v>
      </c>
      <c r="I159" s="23">
        <v>27.8</v>
      </c>
      <c r="J159" s="23">
        <v>16</v>
      </c>
      <c r="K159" s="23">
        <v>2.2000000000000002</v>
      </c>
      <c r="L159" s="9"/>
    </row>
    <row r="160" spans="1:12" ht="15.75">
      <c r="A160" s="15" t="s">
        <v>31</v>
      </c>
      <c r="B160" s="25"/>
      <c r="C160" s="28">
        <f t="shared" ref="C160:I160" si="25">SUM(C159)</f>
        <v>0.4</v>
      </c>
      <c r="D160" s="28">
        <f t="shared" si="25"/>
        <v>0.4</v>
      </c>
      <c r="E160" s="28">
        <f t="shared" si="25"/>
        <v>9.8000000000000007</v>
      </c>
      <c r="F160" s="28">
        <f t="shared" si="25"/>
        <v>47</v>
      </c>
      <c r="G160" s="29">
        <f t="shared" si="25"/>
        <v>10</v>
      </c>
      <c r="H160" s="29">
        <f t="shared" si="25"/>
        <v>5</v>
      </c>
      <c r="I160" s="29">
        <f t="shared" si="25"/>
        <v>27.8</v>
      </c>
      <c r="J160" s="29">
        <v>10.5</v>
      </c>
      <c r="K160" s="29">
        <f>SUM(K159)</f>
        <v>2.2000000000000002</v>
      </c>
      <c r="L160" s="9"/>
    </row>
    <row r="161" spans="1:12" ht="15.75">
      <c r="A161" s="18" t="s">
        <v>60</v>
      </c>
      <c r="B161" s="25"/>
      <c r="C161" s="26"/>
      <c r="D161" s="26"/>
      <c r="E161" s="26"/>
      <c r="F161" s="26"/>
      <c r="G161" s="23"/>
      <c r="H161" s="23"/>
      <c r="I161" s="23"/>
      <c r="J161" s="23"/>
      <c r="K161" s="23"/>
      <c r="L161" s="9"/>
    </row>
    <row r="162" spans="1:12" ht="15.75">
      <c r="A162" s="30" t="s">
        <v>36</v>
      </c>
      <c r="B162" s="25">
        <v>150</v>
      </c>
      <c r="C162" s="26">
        <v>1.0900000000000001</v>
      </c>
      <c r="D162" s="26">
        <v>4.13</v>
      </c>
      <c r="E162" s="26">
        <v>2.54</v>
      </c>
      <c r="F162" s="26">
        <v>51.68</v>
      </c>
      <c r="G162" s="23">
        <v>5.0999999999999996</v>
      </c>
      <c r="H162" s="23">
        <v>0</v>
      </c>
      <c r="I162" s="23">
        <v>9.6</v>
      </c>
      <c r="J162" s="23">
        <v>29.7</v>
      </c>
      <c r="K162" s="23">
        <v>0.38</v>
      </c>
      <c r="L162" s="31" t="s">
        <v>37</v>
      </c>
    </row>
    <row r="163" spans="1:12" ht="15.75">
      <c r="A163" s="30" t="s">
        <v>95</v>
      </c>
      <c r="B163" s="25">
        <v>50</v>
      </c>
      <c r="C163" s="26">
        <v>8.2799999999999994</v>
      </c>
      <c r="D163" s="26">
        <v>6.38</v>
      </c>
      <c r="E163" s="26">
        <v>5.28</v>
      </c>
      <c r="F163" s="26">
        <v>116.19</v>
      </c>
      <c r="G163" s="23">
        <v>5.48</v>
      </c>
      <c r="H163" s="23">
        <v>21.87</v>
      </c>
      <c r="I163" s="23">
        <v>8.75</v>
      </c>
      <c r="J163" s="23">
        <v>11.25</v>
      </c>
      <c r="K163" s="23">
        <v>3.02</v>
      </c>
      <c r="L163" s="9" t="s">
        <v>96</v>
      </c>
    </row>
    <row r="164" spans="1:12" ht="15.75">
      <c r="A164" s="16" t="s">
        <v>97</v>
      </c>
      <c r="B164" s="25">
        <v>110</v>
      </c>
      <c r="C164" s="26">
        <v>6.49</v>
      </c>
      <c r="D164" s="26">
        <v>4.8499999999999996</v>
      </c>
      <c r="E164" s="26">
        <v>28.75</v>
      </c>
      <c r="F164" s="26">
        <v>184.69</v>
      </c>
      <c r="G164" s="54">
        <v>0</v>
      </c>
      <c r="H164" s="54">
        <v>17.600000000000001</v>
      </c>
      <c r="I164" s="54">
        <v>102.63</v>
      </c>
      <c r="J164" s="54">
        <v>12.21</v>
      </c>
      <c r="K164" s="54">
        <v>3.45</v>
      </c>
      <c r="L164" s="9" t="s">
        <v>98</v>
      </c>
    </row>
    <row r="165" spans="1:12" ht="15.75">
      <c r="A165" s="30" t="s">
        <v>69</v>
      </c>
      <c r="B165" s="25">
        <v>30</v>
      </c>
      <c r="C165" s="26">
        <v>0.99</v>
      </c>
      <c r="D165" s="26">
        <v>0.81</v>
      </c>
      <c r="E165" s="26">
        <v>2.73</v>
      </c>
      <c r="F165" s="26">
        <v>22.08</v>
      </c>
      <c r="G165" s="23">
        <v>0.6</v>
      </c>
      <c r="H165" s="23">
        <v>7.98</v>
      </c>
      <c r="I165" s="23">
        <v>10.5</v>
      </c>
      <c r="J165" s="23">
        <v>3.9</v>
      </c>
      <c r="K165" s="23">
        <v>0</v>
      </c>
      <c r="L165" s="13" t="s">
        <v>122</v>
      </c>
    </row>
    <row r="166" spans="1:12" ht="15.75">
      <c r="A166" s="35" t="s">
        <v>71</v>
      </c>
      <c r="B166" s="25">
        <v>150</v>
      </c>
      <c r="C166" s="26">
        <v>0.23</v>
      </c>
      <c r="D166" s="26">
        <v>0.01</v>
      </c>
      <c r="E166" s="26">
        <v>10.88</v>
      </c>
      <c r="F166" s="26">
        <v>45.02</v>
      </c>
      <c r="G166" s="23">
        <v>0.08</v>
      </c>
      <c r="H166" s="23">
        <v>0</v>
      </c>
      <c r="I166" s="23">
        <v>3.23</v>
      </c>
      <c r="J166" s="23">
        <v>12.3</v>
      </c>
      <c r="K166" s="23">
        <v>0.68</v>
      </c>
      <c r="L166" s="9" t="s">
        <v>72</v>
      </c>
    </row>
    <row r="167" spans="1:12" ht="15.75">
      <c r="A167" s="16" t="s">
        <v>45</v>
      </c>
      <c r="B167" s="25">
        <v>30</v>
      </c>
      <c r="C167" s="26">
        <v>1.44</v>
      </c>
      <c r="D167" s="26">
        <v>0.6</v>
      </c>
      <c r="E167" s="26">
        <v>15</v>
      </c>
      <c r="F167" s="26">
        <v>64.2</v>
      </c>
      <c r="G167" s="23">
        <v>0</v>
      </c>
      <c r="H167" s="23">
        <v>5.35</v>
      </c>
      <c r="I167" s="23">
        <v>2.25</v>
      </c>
      <c r="J167" s="23">
        <v>3.56</v>
      </c>
      <c r="K167" s="23">
        <v>0.32</v>
      </c>
      <c r="L167" s="9"/>
    </row>
    <row r="168" spans="1:12" ht="15.75">
      <c r="A168" s="33" t="s">
        <v>31</v>
      </c>
      <c r="B168" s="32"/>
      <c r="C168" s="39">
        <f t="shared" ref="C168:K168" si="26">C167+C166+C165+C164+C163+C162</f>
        <v>18.52</v>
      </c>
      <c r="D168" s="39">
        <f t="shared" si="26"/>
        <v>16.779999999999998</v>
      </c>
      <c r="E168" s="39">
        <f t="shared" si="26"/>
        <v>65.180000000000007</v>
      </c>
      <c r="F168" s="39">
        <f t="shared" si="26"/>
        <v>483.86</v>
      </c>
      <c r="G168" s="39">
        <f t="shared" si="26"/>
        <v>11.26</v>
      </c>
      <c r="H168" s="39">
        <f t="shared" si="26"/>
        <v>52.8</v>
      </c>
      <c r="I168" s="39">
        <f t="shared" si="26"/>
        <v>136.96</v>
      </c>
      <c r="J168" s="39">
        <f t="shared" si="26"/>
        <v>72.92</v>
      </c>
      <c r="K168" s="39">
        <f t="shared" si="26"/>
        <v>7.8500000000000005</v>
      </c>
      <c r="L168" s="9"/>
    </row>
    <row r="169" spans="1:12" ht="15.75">
      <c r="A169" s="59" t="s">
        <v>46</v>
      </c>
      <c r="B169" s="32"/>
      <c r="C169" s="38"/>
      <c r="D169" s="38"/>
      <c r="E169" s="38"/>
      <c r="F169" s="38"/>
      <c r="G169" s="23"/>
      <c r="H169" s="23"/>
      <c r="I169" s="23"/>
      <c r="J169" s="23"/>
      <c r="K169" s="23"/>
      <c r="L169" s="9"/>
    </row>
    <row r="170" spans="1:12" ht="15.75">
      <c r="A170" s="16" t="s">
        <v>73</v>
      </c>
      <c r="B170" s="25">
        <v>150</v>
      </c>
      <c r="C170" s="26">
        <v>3.9</v>
      </c>
      <c r="D170" s="26">
        <v>3.75</v>
      </c>
      <c r="E170" s="26">
        <v>16.5</v>
      </c>
      <c r="F170" s="26">
        <v>115.5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9"/>
    </row>
    <row r="171" spans="1:12" ht="15.75">
      <c r="A171" s="16" t="s">
        <v>74</v>
      </c>
      <c r="B171" s="25">
        <v>50</v>
      </c>
      <c r="C171" s="26">
        <v>2.77</v>
      </c>
      <c r="D171" s="26">
        <v>2.58</v>
      </c>
      <c r="E171" s="26">
        <v>15.54</v>
      </c>
      <c r="F171" s="26">
        <v>96.54</v>
      </c>
      <c r="G171" s="23">
        <v>0.08</v>
      </c>
      <c r="H171" s="23">
        <v>5.5</v>
      </c>
      <c r="I171" s="23">
        <v>5.5</v>
      </c>
      <c r="J171" s="23">
        <v>27.85</v>
      </c>
      <c r="K171" s="23">
        <v>0.36</v>
      </c>
      <c r="L171" s="9" t="s">
        <v>75</v>
      </c>
    </row>
    <row r="172" spans="1:12" ht="15.75">
      <c r="A172" s="33" t="s">
        <v>31</v>
      </c>
      <c r="B172" s="32"/>
      <c r="C172" s="39">
        <f t="shared" ref="C172:K172" si="27">SUM(C170:C171)</f>
        <v>6.67</v>
      </c>
      <c r="D172" s="39">
        <f t="shared" si="27"/>
        <v>6.33</v>
      </c>
      <c r="E172" s="39">
        <f t="shared" si="27"/>
        <v>32.04</v>
      </c>
      <c r="F172" s="39">
        <f t="shared" si="27"/>
        <v>212.04000000000002</v>
      </c>
      <c r="G172" s="29">
        <f t="shared" si="27"/>
        <v>0.08</v>
      </c>
      <c r="H172" s="29">
        <f t="shared" si="27"/>
        <v>5.5</v>
      </c>
      <c r="I172" s="29">
        <f t="shared" si="27"/>
        <v>5.5</v>
      </c>
      <c r="J172" s="29">
        <f t="shared" si="27"/>
        <v>27.85</v>
      </c>
      <c r="K172" s="29">
        <f t="shared" si="27"/>
        <v>0.36</v>
      </c>
      <c r="L172" s="9"/>
    </row>
    <row r="173" spans="1:12" ht="15.75">
      <c r="A173" s="33" t="s">
        <v>51</v>
      </c>
      <c r="B173" s="42"/>
      <c r="C173" s="39">
        <f>SUM(C157+C160+C168+C172)</f>
        <v>34.450000000000003</v>
      </c>
      <c r="D173" s="39">
        <f>SUM(D157+D160+D168+D172)</f>
        <v>36.169999999999995</v>
      </c>
      <c r="E173" s="39">
        <f>SUM(E157+E160+E168+E172)</f>
        <v>143.60000000000002</v>
      </c>
      <c r="F173" s="39">
        <f>SUM(F157+F160+F168+F172)</f>
        <v>1035.24</v>
      </c>
      <c r="G173" s="29">
        <v>32.11</v>
      </c>
      <c r="H173" s="29">
        <v>158.93</v>
      </c>
      <c r="I173" s="29">
        <v>281.35000000000002</v>
      </c>
      <c r="J173" s="29">
        <v>255.52</v>
      </c>
      <c r="K173" s="29">
        <v>4.3499999999999996</v>
      </c>
      <c r="L173" s="9"/>
    </row>
    <row r="174" spans="1:12" ht="15.75">
      <c r="A174" s="15" t="s">
        <v>123</v>
      </c>
      <c r="B174" s="25"/>
      <c r="C174" s="26"/>
      <c r="D174" s="26"/>
      <c r="E174" s="26"/>
      <c r="F174" s="26"/>
      <c r="G174" s="29"/>
      <c r="H174" s="29"/>
      <c r="I174" s="29"/>
      <c r="J174" s="29"/>
      <c r="K174" s="29"/>
      <c r="L174" s="17"/>
    </row>
    <row r="175" spans="1:12" ht="15.75">
      <c r="A175" s="18" t="s">
        <v>23</v>
      </c>
      <c r="B175" s="25"/>
      <c r="C175" s="26"/>
      <c r="D175" s="26"/>
      <c r="E175" s="26"/>
      <c r="F175" s="26"/>
      <c r="G175" s="60"/>
      <c r="H175" s="60"/>
      <c r="I175" s="60"/>
      <c r="J175" s="60"/>
      <c r="K175" s="60"/>
      <c r="L175" s="9"/>
    </row>
    <row r="176" spans="1:12" ht="15.75">
      <c r="A176" s="16" t="s">
        <v>124</v>
      </c>
      <c r="B176" s="25">
        <v>130</v>
      </c>
      <c r="C176" s="26">
        <v>19.59</v>
      </c>
      <c r="D176" s="26">
        <v>6.93</v>
      </c>
      <c r="E176" s="26">
        <v>26.87</v>
      </c>
      <c r="F176" s="26">
        <v>247.87</v>
      </c>
      <c r="G176" s="23">
        <v>0.26</v>
      </c>
      <c r="H176" s="23">
        <v>58.07</v>
      </c>
      <c r="I176" s="23">
        <v>32.07</v>
      </c>
      <c r="J176" s="23">
        <v>189.8</v>
      </c>
      <c r="K176" s="23">
        <v>1.33</v>
      </c>
      <c r="L176" s="9" t="s">
        <v>125</v>
      </c>
    </row>
    <row r="177" spans="1:12" ht="15.75">
      <c r="A177" s="61" t="s">
        <v>126</v>
      </c>
      <c r="B177" s="62">
        <v>30</v>
      </c>
      <c r="C177" s="63">
        <v>0.12</v>
      </c>
      <c r="D177" s="63">
        <v>0</v>
      </c>
      <c r="E177" s="63">
        <v>19.5</v>
      </c>
      <c r="F177" s="63">
        <v>78.599999999999994</v>
      </c>
      <c r="G177" s="23">
        <v>0.15</v>
      </c>
      <c r="H177" s="23">
        <v>0</v>
      </c>
      <c r="I177" s="23">
        <v>2.1</v>
      </c>
      <c r="J177" s="23">
        <v>4.2</v>
      </c>
      <c r="K177" s="23">
        <v>0.39</v>
      </c>
      <c r="L177" s="9" t="s">
        <v>127</v>
      </c>
    </row>
    <row r="178" spans="1:12" ht="15.75">
      <c r="A178" s="16" t="s">
        <v>26</v>
      </c>
      <c r="B178" s="25">
        <v>180</v>
      </c>
      <c r="C178" s="26">
        <v>0.18</v>
      </c>
      <c r="D178" s="26">
        <v>0.09</v>
      </c>
      <c r="E178" s="26">
        <v>5.91</v>
      </c>
      <c r="F178" s="26">
        <v>24.57</v>
      </c>
      <c r="G178" s="23">
        <v>0</v>
      </c>
      <c r="H178" s="23">
        <v>0</v>
      </c>
      <c r="I178" s="23">
        <v>3.78</v>
      </c>
      <c r="J178" s="23">
        <v>6.75</v>
      </c>
      <c r="K178" s="23">
        <v>0.74</v>
      </c>
      <c r="L178" s="9" t="s">
        <v>27</v>
      </c>
    </row>
    <row r="179" spans="1:12" ht="15.75">
      <c r="A179" s="16" t="s">
        <v>28</v>
      </c>
      <c r="B179" s="25">
        <v>25</v>
      </c>
      <c r="C179" s="26">
        <v>2</v>
      </c>
      <c r="D179" s="26">
        <v>0.6</v>
      </c>
      <c r="E179" s="26">
        <v>13.4</v>
      </c>
      <c r="F179" s="26">
        <v>63.5</v>
      </c>
      <c r="G179" s="23">
        <v>0</v>
      </c>
      <c r="H179" s="23">
        <v>13.07</v>
      </c>
      <c r="I179" s="23">
        <v>5.5</v>
      </c>
      <c r="J179" s="23">
        <v>8.7100000000000009</v>
      </c>
      <c r="K179" s="23">
        <v>0.77</v>
      </c>
      <c r="L179" s="9"/>
    </row>
    <row r="180" spans="1:12" ht="15.75">
      <c r="A180" s="15" t="s">
        <v>31</v>
      </c>
      <c r="B180" s="25"/>
      <c r="C180" s="28">
        <f t="shared" ref="C180:K180" si="28">SUM(C176:C179)</f>
        <v>21.89</v>
      </c>
      <c r="D180" s="28">
        <f t="shared" si="28"/>
        <v>7.6199999999999992</v>
      </c>
      <c r="E180" s="28">
        <f t="shared" si="28"/>
        <v>65.680000000000007</v>
      </c>
      <c r="F180" s="28">
        <f t="shared" si="28"/>
        <v>414.54</v>
      </c>
      <c r="G180" s="29">
        <f t="shared" si="28"/>
        <v>0.41000000000000003</v>
      </c>
      <c r="H180" s="29">
        <f t="shared" si="28"/>
        <v>71.14</v>
      </c>
      <c r="I180" s="29">
        <f t="shared" si="28"/>
        <v>43.45</v>
      </c>
      <c r="J180" s="29">
        <f t="shared" si="28"/>
        <v>209.46</v>
      </c>
      <c r="K180" s="29">
        <f t="shared" si="28"/>
        <v>3.23</v>
      </c>
      <c r="L180" s="9"/>
    </row>
    <row r="181" spans="1:12" ht="15.75">
      <c r="A181" s="15" t="s">
        <v>128</v>
      </c>
      <c r="B181" s="25"/>
      <c r="C181" s="26"/>
      <c r="D181" s="26"/>
      <c r="E181" s="26"/>
      <c r="F181" s="26"/>
      <c r="G181" s="23"/>
      <c r="H181" s="23"/>
      <c r="I181" s="23"/>
      <c r="J181" s="23"/>
      <c r="K181" s="23"/>
      <c r="L181" s="9"/>
    </row>
    <row r="182" spans="1:12" ht="15.75">
      <c r="A182" s="30" t="s">
        <v>34</v>
      </c>
      <c r="B182" s="25">
        <v>100</v>
      </c>
      <c r="C182" s="26">
        <v>0.75</v>
      </c>
      <c r="D182" s="26">
        <v>0</v>
      </c>
      <c r="E182" s="26">
        <v>15.15</v>
      </c>
      <c r="F182" s="26">
        <v>69</v>
      </c>
      <c r="G182" s="23">
        <v>3</v>
      </c>
      <c r="H182" s="23">
        <v>0</v>
      </c>
      <c r="I182" s="23">
        <v>18</v>
      </c>
      <c r="J182" s="23">
        <v>10.5</v>
      </c>
      <c r="K182" s="23">
        <v>1.05</v>
      </c>
      <c r="L182" s="9"/>
    </row>
    <row r="183" spans="1:12" ht="15.75">
      <c r="A183" s="15" t="s">
        <v>31</v>
      </c>
      <c r="B183" s="25"/>
      <c r="C183" s="28">
        <f>SUM(C182)</f>
        <v>0.75</v>
      </c>
      <c r="D183" s="28">
        <f>SUM(D182)</f>
        <v>0</v>
      </c>
      <c r="E183" s="28">
        <f>SUM(E182)</f>
        <v>15.15</v>
      </c>
      <c r="F183" s="28">
        <f>SUM(F182)</f>
        <v>69</v>
      </c>
      <c r="G183" s="29">
        <v>10</v>
      </c>
      <c r="H183" s="29">
        <f>SUM(H182)</f>
        <v>0</v>
      </c>
      <c r="I183" s="29">
        <f>SUM(I182)</f>
        <v>18</v>
      </c>
      <c r="J183" s="29">
        <f>SUM(J182)</f>
        <v>10.5</v>
      </c>
      <c r="K183" s="29">
        <f>SUM(K182)</f>
        <v>1.05</v>
      </c>
      <c r="L183" s="9"/>
    </row>
    <row r="184" spans="1:12" ht="15.75">
      <c r="A184" s="18" t="s">
        <v>60</v>
      </c>
      <c r="B184" s="25"/>
      <c r="C184" s="26"/>
      <c r="D184" s="26"/>
      <c r="E184" s="26"/>
      <c r="F184" s="26"/>
      <c r="G184" s="23"/>
      <c r="H184" s="23"/>
      <c r="I184" s="23"/>
      <c r="J184" s="23"/>
      <c r="K184" s="23"/>
      <c r="L184" s="9"/>
    </row>
    <row r="185" spans="1:12" ht="15.75">
      <c r="A185" s="16" t="s">
        <v>129</v>
      </c>
      <c r="B185" s="25">
        <v>40</v>
      </c>
      <c r="C185" s="26">
        <v>0.48</v>
      </c>
      <c r="D185" s="26">
        <v>2.4</v>
      </c>
      <c r="E185" s="26">
        <v>4.4800000000000004</v>
      </c>
      <c r="F185" s="26">
        <v>41.6</v>
      </c>
      <c r="G185" s="23">
        <v>1.2</v>
      </c>
      <c r="H185" s="23">
        <v>0</v>
      </c>
      <c r="I185" s="23">
        <v>13.6</v>
      </c>
      <c r="J185" s="23">
        <v>9.6</v>
      </c>
      <c r="K185" s="23">
        <v>0.26</v>
      </c>
      <c r="L185" s="9" t="s">
        <v>130</v>
      </c>
    </row>
    <row r="186" spans="1:12" ht="15.75">
      <c r="A186" s="16" t="s">
        <v>63</v>
      </c>
      <c r="B186" s="25">
        <v>150</v>
      </c>
      <c r="C186" s="26">
        <v>3.78</v>
      </c>
      <c r="D186" s="26">
        <v>2.15</v>
      </c>
      <c r="E186" s="26">
        <v>8.76</v>
      </c>
      <c r="F186" s="26">
        <v>69.45</v>
      </c>
      <c r="G186" s="23">
        <v>2.85</v>
      </c>
      <c r="H186" s="23">
        <v>10.5</v>
      </c>
      <c r="I186" s="23">
        <v>20.63</v>
      </c>
      <c r="J186" s="23">
        <v>21.2</v>
      </c>
      <c r="K186" s="23">
        <v>1.22</v>
      </c>
      <c r="L186" s="9" t="s">
        <v>64</v>
      </c>
    </row>
    <row r="187" spans="1:12" ht="15.75">
      <c r="A187" s="16" t="s">
        <v>131</v>
      </c>
      <c r="B187" s="25">
        <v>160</v>
      </c>
      <c r="C187" s="26">
        <v>13.18</v>
      </c>
      <c r="D187" s="26">
        <v>14.98</v>
      </c>
      <c r="E187" s="26">
        <v>22.92</v>
      </c>
      <c r="F187" s="26">
        <v>306.10000000000002</v>
      </c>
      <c r="G187" s="23">
        <v>0.7</v>
      </c>
      <c r="H187" s="23">
        <v>24.32</v>
      </c>
      <c r="I187" s="23">
        <v>33.92</v>
      </c>
      <c r="J187" s="23">
        <v>15.36</v>
      </c>
      <c r="K187" s="23">
        <v>1.68</v>
      </c>
      <c r="L187" s="9" t="s">
        <v>132</v>
      </c>
    </row>
    <row r="188" spans="1:12" ht="15.75">
      <c r="A188" s="16" t="s">
        <v>110</v>
      </c>
      <c r="B188" s="25">
        <v>150</v>
      </c>
      <c r="C188" s="26">
        <v>0.76</v>
      </c>
      <c r="D188" s="26">
        <v>0.05</v>
      </c>
      <c r="E188" s="26">
        <v>11.72</v>
      </c>
      <c r="F188" s="26">
        <v>46.67</v>
      </c>
      <c r="G188" s="23">
        <v>0.15</v>
      </c>
      <c r="H188" s="23">
        <v>0</v>
      </c>
      <c r="I188" s="23">
        <v>10.8</v>
      </c>
      <c r="J188" s="23">
        <v>15.08</v>
      </c>
      <c r="K188" s="23">
        <v>0.52</v>
      </c>
      <c r="L188" s="9" t="s">
        <v>111</v>
      </c>
    </row>
    <row r="189" spans="1:12" ht="15.75">
      <c r="A189" s="16" t="s">
        <v>45</v>
      </c>
      <c r="B189" s="25">
        <v>30</v>
      </c>
      <c r="C189" s="26">
        <v>1.44</v>
      </c>
      <c r="D189" s="26">
        <v>0.6</v>
      </c>
      <c r="E189" s="26">
        <v>15</v>
      </c>
      <c r="F189" s="26">
        <v>64.2</v>
      </c>
      <c r="G189" s="23">
        <v>0</v>
      </c>
      <c r="H189" s="23">
        <v>5.35</v>
      </c>
      <c r="I189" s="23">
        <v>2.25</v>
      </c>
      <c r="J189" s="23">
        <v>3.56</v>
      </c>
      <c r="K189" s="23">
        <v>0.32</v>
      </c>
      <c r="L189" s="23"/>
    </row>
    <row r="190" spans="1:12" ht="15.75">
      <c r="A190" s="15" t="s">
        <v>31</v>
      </c>
      <c r="B190" s="25"/>
      <c r="C190" s="28">
        <f t="shared" ref="C190:K190" si="29">SUM(C186:C189)</f>
        <v>19.160000000000004</v>
      </c>
      <c r="D190" s="28">
        <f t="shared" si="29"/>
        <v>17.78</v>
      </c>
      <c r="E190" s="28">
        <f t="shared" si="29"/>
        <v>58.4</v>
      </c>
      <c r="F190" s="28">
        <f t="shared" si="29"/>
        <v>486.42</v>
      </c>
      <c r="G190" s="28">
        <f t="shared" si="29"/>
        <v>3.6999999999999997</v>
      </c>
      <c r="H190" s="28">
        <f t="shared" si="29"/>
        <v>40.17</v>
      </c>
      <c r="I190" s="28">
        <f t="shared" si="29"/>
        <v>67.599999999999994</v>
      </c>
      <c r="J190" s="28">
        <f t="shared" si="29"/>
        <v>55.2</v>
      </c>
      <c r="K190" s="28">
        <f t="shared" si="29"/>
        <v>3.7399999999999998</v>
      </c>
      <c r="L190" s="9"/>
    </row>
    <row r="191" spans="1:12" ht="15.75">
      <c r="A191" s="18" t="s">
        <v>46</v>
      </c>
      <c r="B191" s="25"/>
      <c r="C191" s="26"/>
      <c r="D191" s="26"/>
      <c r="E191" s="26"/>
      <c r="F191" s="26"/>
      <c r="G191" s="23"/>
      <c r="H191" s="23"/>
      <c r="I191" s="23"/>
      <c r="J191" s="23"/>
      <c r="K191" s="23"/>
      <c r="L191" s="9"/>
    </row>
    <row r="192" spans="1:12" ht="15.75">
      <c r="A192" s="64" t="s">
        <v>47</v>
      </c>
      <c r="B192" s="65">
        <v>180</v>
      </c>
      <c r="C192" s="66">
        <v>2.39</v>
      </c>
      <c r="D192" s="66">
        <v>2.35</v>
      </c>
      <c r="E192" s="66">
        <v>8.15</v>
      </c>
      <c r="F192" s="66">
        <v>63.26</v>
      </c>
      <c r="G192" s="23">
        <v>0.53</v>
      </c>
      <c r="H192" s="23">
        <v>14.25</v>
      </c>
      <c r="I192" s="23">
        <v>19.88</v>
      </c>
      <c r="J192" s="23">
        <v>111.3</v>
      </c>
      <c r="K192" s="23">
        <v>0.49</v>
      </c>
      <c r="L192" s="9" t="s">
        <v>48</v>
      </c>
    </row>
    <row r="193" spans="1:12" ht="15.75">
      <c r="A193" s="64" t="s">
        <v>133</v>
      </c>
      <c r="B193" s="65">
        <v>40</v>
      </c>
      <c r="C193" s="66">
        <v>5.0999999999999996</v>
      </c>
      <c r="D193" s="66">
        <v>4.5999999999999996</v>
      </c>
      <c r="E193" s="66">
        <v>0.3</v>
      </c>
      <c r="F193" s="66">
        <v>63</v>
      </c>
      <c r="G193" s="23">
        <v>0</v>
      </c>
      <c r="H193" s="23">
        <v>100</v>
      </c>
      <c r="I193" s="23">
        <v>5</v>
      </c>
      <c r="J193" s="23">
        <v>22</v>
      </c>
      <c r="K193" s="23">
        <v>1.01</v>
      </c>
      <c r="L193" s="9" t="s">
        <v>134</v>
      </c>
    </row>
    <row r="194" spans="1:12" ht="15.75">
      <c r="A194" s="16" t="s">
        <v>28</v>
      </c>
      <c r="B194" s="25">
        <v>25</v>
      </c>
      <c r="C194" s="26">
        <v>2</v>
      </c>
      <c r="D194" s="26">
        <v>0.6</v>
      </c>
      <c r="E194" s="26">
        <v>13.4</v>
      </c>
      <c r="F194" s="26">
        <v>63.5</v>
      </c>
      <c r="G194" s="23">
        <v>0</v>
      </c>
      <c r="H194" s="23">
        <v>13.07</v>
      </c>
      <c r="I194" s="23">
        <v>5.5</v>
      </c>
      <c r="J194" s="23">
        <v>8.7100000000000009</v>
      </c>
      <c r="K194" s="23">
        <v>0.77</v>
      </c>
      <c r="L194" s="9"/>
    </row>
    <row r="195" spans="1:12" ht="15.75">
      <c r="A195" s="33" t="s">
        <v>31</v>
      </c>
      <c r="B195" s="32"/>
      <c r="C195" s="39">
        <f t="shared" ref="C195:K195" si="30">SUM(C192:C194)</f>
        <v>9.49</v>
      </c>
      <c r="D195" s="39">
        <f t="shared" si="30"/>
        <v>7.5499999999999989</v>
      </c>
      <c r="E195" s="39">
        <f t="shared" si="30"/>
        <v>21.85</v>
      </c>
      <c r="F195" s="39">
        <f t="shared" si="30"/>
        <v>189.76</v>
      </c>
      <c r="G195" s="29">
        <f t="shared" si="30"/>
        <v>0.53</v>
      </c>
      <c r="H195" s="29">
        <f t="shared" si="30"/>
        <v>127.32</v>
      </c>
      <c r="I195" s="29">
        <f t="shared" si="30"/>
        <v>30.38</v>
      </c>
      <c r="J195" s="29">
        <f t="shared" si="30"/>
        <v>142.01000000000002</v>
      </c>
      <c r="K195" s="29">
        <f t="shared" si="30"/>
        <v>2.27</v>
      </c>
      <c r="L195" s="9"/>
    </row>
    <row r="196" spans="1:12" ht="15.75">
      <c r="A196" s="33" t="s">
        <v>51</v>
      </c>
      <c r="B196" s="42"/>
      <c r="C196" s="39">
        <f>SUM(C180+C183+C190+C195)</f>
        <v>51.290000000000006</v>
      </c>
      <c r="D196" s="39">
        <f>SUM(D180+D183+D190+D195)</f>
        <v>32.949999999999996</v>
      </c>
      <c r="E196" s="39">
        <f>SUM(E180+E183+E190+E195)</f>
        <v>161.08000000000001</v>
      </c>
      <c r="F196" s="39">
        <f>SUM(F180+F183+F190+F195)</f>
        <v>1159.72</v>
      </c>
      <c r="G196" s="29">
        <v>37.29</v>
      </c>
      <c r="H196" s="29">
        <v>332.22</v>
      </c>
      <c r="I196" s="29">
        <v>592.67999999999995</v>
      </c>
      <c r="J196" s="29">
        <v>480.2</v>
      </c>
      <c r="K196" s="29">
        <v>8.41</v>
      </c>
      <c r="L196" s="20"/>
    </row>
    <row r="197" spans="1:12" ht="15.75">
      <c r="A197" s="15" t="s">
        <v>135</v>
      </c>
      <c r="B197" s="25"/>
      <c r="C197" s="26"/>
      <c r="D197" s="26"/>
      <c r="E197" s="26"/>
      <c r="F197" s="26"/>
      <c r="G197" s="23"/>
      <c r="H197" s="23"/>
      <c r="I197" s="23"/>
      <c r="J197" s="23"/>
      <c r="K197" s="23"/>
      <c r="L197" s="10"/>
    </row>
    <row r="198" spans="1:12" ht="15.75">
      <c r="A198" s="18" t="s">
        <v>23</v>
      </c>
      <c r="B198" s="25"/>
      <c r="C198" s="26"/>
      <c r="D198" s="26"/>
      <c r="E198" s="26"/>
      <c r="F198" s="26"/>
      <c r="G198" s="29"/>
      <c r="H198" s="29"/>
      <c r="I198" s="29"/>
      <c r="J198" s="29"/>
      <c r="K198" s="29"/>
      <c r="L198" s="10"/>
    </row>
    <row r="199" spans="1:12" ht="15.75">
      <c r="A199" s="30" t="s">
        <v>77</v>
      </c>
      <c r="B199" s="25">
        <v>150</v>
      </c>
      <c r="C199" s="26">
        <v>4.42</v>
      </c>
      <c r="D199" s="26">
        <v>4.34</v>
      </c>
      <c r="E199" s="26">
        <v>19.579999999999998</v>
      </c>
      <c r="F199" s="26">
        <v>135.16</v>
      </c>
      <c r="G199" s="23">
        <v>0.76</v>
      </c>
      <c r="H199" s="23">
        <v>27.4</v>
      </c>
      <c r="I199" s="23">
        <v>27.66</v>
      </c>
      <c r="J199" s="23">
        <v>102</v>
      </c>
      <c r="K199" s="23">
        <v>0.38</v>
      </c>
      <c r="L199" s="9" t="s">
        <v>25</v>
      </c>
    </row>
    <row r="200" spans="1:12" ht="15.75">
      <c r="A200" s="16" t="s">
        <v>55</v>
      </c>
      <c r="B200" s="32">
        <v>180</v>
      </c>
      <c r="C200" s="38">
        <v>1.4</v>
      </c>
      <c r="D200" s="38">
        <v>1.29</v>
      </c>
      <c r="E200" s="38">
        <v>6.54</v>
      </c>
      <c r="F200" s="38">
        <v>43.39</v>
      </c>
      <c r="G200" s="23">
        <v>0.15</v>
      </c>
      <c r="H200" s="23">
        <v>9</v>
      </c>
      <c r="I200" s="23">
        <v>16.57</v>
      </c>
      <c r="J200" s="23">
        <v>40.729999999999997</v>
      </c>
      <c r="K200" s="23">
        <v>0.05</v>
      </c>
      <c r="L200" s="9" t="s">
        <v>56</v>
      </c>
    </row>
    <row r="201" spans="1:12" ht="15.75">
      <c r="A201" s="16" t="s">
        <v>28</v>
      </c>
      <c r="B201" s="25">
        <v>25</v>
      </c>
      <c r="C201" s="26">
        <v>2</v>
      </c>
      <c r="D201" s="26">
        <v>0.6</v>
      </c>
      <c r="E201" s="26">
        <v>13.4</v>
      </c>
      <c r="F201" s="26">
        <v>63.5</v>
      </c>
      <c r="G201" s="23">
        <v>0</v>
      </c>
      <c r="H201" s="23">
        <v>13.07</v>
      </c>
      <c r="I201" s="23">
        <v>5.5</v>
      </c>
      <c r="J201" s="23">
        <v>8.7100000000000009</v>
      </c>
      <c r="K201" s="23">
        <v>0.77</v>
      </c>
      <c r="L201" s="20"/>
    </row>
    <row r="202" spans="1:12" ht="15.75">
      <c r="A202" s="16" t="s">
        <v>29</v>
      </c>
      <c r="B202" s="25">
        <v>7</v>
      </c>
      <c r="C202" s="26">
        <v>0.06</v>
      </c>
      <c r="D202" s="26">
        <v>5.08</v>
      </c>
      <c r="E202" s="26">
        <v>0.09</v>
      </c>
      <c r="F202" s="26">
        <v>46.27</v>
      </c>
      <c r="G202" s="23">
        <v>0</v>
      </c>
      <c r="H202" s="23">
        <v>2.8</v>
      </c>
      <c r="I202" s="23">
        <v>0</v>
      </c>
      <c r="J202" s="23">
        <v>0.17</v>
      </c>
      <c r="K202" s="23">
        <v>0</v>
      </c>
      <c r="L202" s="9" t="s">
        <v>30</v>
      </c>
    </row>
    <row r="203" spans="1:12" ht="15.75">
      <c r="A203" s="15" t="s">
        <v>31</v>
      </c>
      <c r="B203" s="25"/>
      <c r="C203" s="28">
        <f t="shared" ref="C203:K203" si="31">SUM(C199:C202)</f>
        <v>7.88</v>
      </c>
      <c r="D203" s="28">
        <f t="shared" si="31"/>
        <v>11.309999999999999</v>
      </c>
      <c r="E203" s="28">
        <f t="shared" si="31"/>
        <v>39.61</v>
      </c>
      <c r="F203" s="28">
        <f t="shared" si="31"/>
        <v>288.32</v>
      </c>
      <c r="G203" s="29">
        <f t="shared" si="31"/>
        <v>0.91</v>
      </c>
      <c r="H203" s="29">
        <f t="shared" si="31"/>
        <v>52.269999999999996</v>
      </c>
      <c r="I203" s="29">
        <f t="shared" si="31"/>
        <v>49.730000000000004</v>
      </c>
      <c r="J203" s="29">
        <f t="shared" si="31"/>
        <v>151.60999999999999</v>
      </c>
      <c r="K203" s="29">
        <f t="shared" si="31"/>
        <v>1.2</v>
      </c>
      <c r="L203" s="9"/>
    </row>
    <row r="204" spans="1:12" ht="15.75">
      <c r="A204" s="15" t="s">
        <v>128</v>
      </c>
      <c r="B204" s="25"/>
      <c r="C204" s="26"/>
      <c r="D204" s="26"/>
      <c r="E204" s="26"/>
      <c r="F204" s="26"/>
      <c r="G204" s="23"/>
      <c r="H204" s="23"/>
      <c r="I204" s="23"/>
      <c r="J204" s="23"/>
      <c r="K204" s="23"/>
      <c r="L204" s="9"/>
    </row>
    <row r="205" spans="1:12" ht="15.75">
      <c r="A205" s="16" t="s">
        <v>59</v>
      </c>
      <c r="B205" s="25">
        <v>100</v>
      </c>
      <c r="C205" s="26">
        <v>0.4</v>
      </c>
      <c r="D205" s="26">
        <v>0.4</v>
      </c>
      <c r="E205" s="26">
        <v>9.8000000000000007</v>
      </c>
      <c r="F205" s="26">
        <v>47</v>
      </c>
      <c r="G205" s="23">
        <v>10</v>
      </c>
      <c r="H205" s="23">
        <v>5</v>
      </c>
      <c r="I205" s="23">
        <v>27.8</v>
      </c>
      <c r="J205" s="23">
        <v>16</v>
      </c>
      <c r="K205" s="23">
        <v>2.2000000000000002</v>
      </c>
      <c r="L205" s="9"/>
    </row>
    <row r="206" spans="1:12" ht="15.75">
      <c r="A206" s="33" t="s">
        <v>31</v>
      </c>
      <c r="B206" s="25"/>
      <c r="C206" s="28">
        <f t="shared" ref="C206:K206" si="32">SUM(C205)</f>
        <v>0.4</v>
      </c>
      <c r="D206" s="28">
        <f t="shared" si="32"/>
        <v>0.4</v>
      </c>
      <c r="E206" s="28">
        <f t="shared" si="32"/>
        <v>9.8000000000000007</v>
      </c>
      <c r="F206" s="28">
        <f t="shared" si="32"/>
        <v>47</v>
      </c>
      <c r="G206" s="29">
        <f t="shared" si="32"/>
        <v>10</v>
      </c>
      <c r="H206" s="29">
        <f t="shared" si="32"/>
        <v>5</v>
      </c>
      <c r="I206" s="29">
        <f t="shared" si="32"/>
        <v>27.8</v>
      </c>
      <c r="J206" s="29">
        <f t="shared" si="32"/>
        <v>16</v>
      </c>
      <c r="K206" s="29">
        <f t="shared" si="32"/>
        <v>2.2000000000000002</v>
      </c>
      <c r="L206" s="9"/>
    </row>
    <row r="207" spans="1:12" ht="15.75">
      <c r="A207" s="18" t="s">
        <v>60</v>
      </c>
      <c r="B207" s="25"/>
      <c r="C207" s="26"/>
      <c r="D207" s="26"/>
      <c r="E207" s="26"/>
      <c r="F207" s="26"/>
      <c r="G207" s="23"/>
      <c r="H207" s="23"/>
      <c r="I207" s="23"/>
      <c r="J207" s="23"/>
      <c r="K207" s="23"/>
      <c r="L207" s="9"/>
    </row>
    <row r="208" spans="1:12" ht="15.75">
      <c r="A208" s="16" t="s">
        <v>104</v>
      </c>
      <c r="B208" s="25">
        <v>40</v>
      </c>
      <c r="C208" s="26">
        <v>0.57999999999999996</v>
      </c>
      <c r="D208" s="26">
        <v>2.4</v>
      </c>
      <c r="E208" s="26">
        <v>3.36</v>
      </c>
      <c r="F208" s="26">
        <v>37.6</v>
      </c>
      <c r="G208" s="23">
        <v>6.8</v>
      </c>
      <c r="H208" s="23">
        <v>0</v>
      </c>
      <c r="I208" s="23">
        <v>6.4</v>
      </c>
      <c r="J208" s="23">
        <v>16</v>
      </c>
      <c r="K208" s="23">
        <v>0.21</v>
      </c>
      <c r="L208" s="31" t="s">
        <v>105</v>
      </c>
    </row>
    <row r="209" spans="1:12" ht="15.75">
      <c r="A209" s="16" t="s">
        <v>136</v>
      </c>
      <c r="B209" s="25">
        <v>150</v>
      </c>
      <c r="C209" s="26">
        <v>1.76</v>
      </c>
      <c r="D209" s="26">
        <v>4.05</v>
      </c>
      <c r="E209" s="26">
        <v>8.19</v>
      </c>
      <c r="F209" s="26">
        <v>76.319999999999993</v>
      </c>
      <c r="G209" s="23">
        <v>4.26</v>
      </c>
      <c r="H209" s="23">
        <v>0</v>
      </c>
      <c r="I209" s="23">
        <v>15.3</v>
      </c>
      <c r="J209" s="23">
        <v>10.050000000000001</v>
      </c>
      <c r="K209" s="23">
        <v>0.51</v>
      </c>
      <c r="L209" s="9" t="s">
        <v>137</v>
      </c>
    </row>
    <row r="210" spans="1:12" ht="15.75">
      <c r="A210" s="67" t="s">
        <v>138</v>
      </c>
      <c r="B210" s="68">
        <v>50</v>
      </c>
      <c r="C210" s="26">
        <v>6.43</v>
      </c>
      <c r="D210" s="26">
        <v>4</v>
      </c>
      <c r="E210" s="26">
        <v>5.94</v>
      </c>
      <c r="F210" s="69">
        <v>86.88</v>
      </c>
      <c r="G210" s="54">
        <v>0.35</v>
      </c>
      <c r="H210" s="54">
        <v>39</v>
      </c>
      <c r="I210" s="54">
        <v>11.5</v>
      </c>
      <c r="J210" s="54">
        <v>20.5</v>
      </c>
      <c r="K210" s="54">
        <v>0.35</v>
      </c>
      <c r="L210" s="13" t="s">
        <v>139</v>
      </c>
    </row>
    <row r="211" spans="1:12" ht="15.75">
      <c r="A211" s="16" t="s">
        <v>84</v>
      </c>
      <c r="B211" s="25">
        <v>110</v>
      </c>
      <c r="C211" s="26">
        <v>2.35</v>
      </c>
      <c r="D211" s="26">
        <v>3.43</v>
      </c>
      <c r="E211" s="26">
        <v>15.52</v>
      </c>
      <c r="F211" s="26">
        <v>101.87</v>
      </c>
      <c r="G211" s="23">
        <v>2.64</v>
      </c>
      <c r="H211" s="23">
        <v>22</v>
      </c>
      <c r="I211" s="23">
        <v>17.600000000000001</v>
      </c>
      <c r="J211" s="23">
        <v>27.5</v>
      </c>
      <c r="K211" s="23">
        <v>0.61</v>
      </c>
      <c r="L211" s="9" t="s">
        <v>85</v>
      </c>
    </row>
    <row r="212" spans="1:12" ht="15.75">
      <c r="A212" s="30" t="s">
        <v>69</v>
      </c>
      <c r="B212" s="25">
        <v>30</v>
      </c>
      <c r="C212" s="26">
        <v>0.99</v>
      </c>
      <c r="D212" s="26">
        <v>0.81</v>
      </c>
      <c r="E212" s="26">
        <v>2.73</v>
      </c>
      <c r="F212" s="26">
        <v>22.08</v>
      </c>
      <c r="G212" s="23">
        <v>0.6</v>
      </c>
      <c r="H212" s="23">
        <v>7.98</v>
      </c>
      <c r="I212" s="23">
        <v>10.5</v>
      </c>
      <c r="J212" s="23">
        <v>3.9</v>
      </c>
      <c r="K212" s="23">
        <v>0</v>
      </c>
      <c r="L212" s="13" t="s">
        <v>70</v>
      </c>
    </row>
    <row r="213" spans="1:12" ht="15.75">
      <c r="A213" s="16" t="s">
        <v>43</v>
      </c>
      <c r="B213" s="32">
        <v>150</v>
      </c>
      <c r="C213" s="23">
        <v>0.08</v>
      </c>
      <c r="D213" s="23">
        <v>0.08</v>
      </c>
      <c r="E213" s="23">
        <v>8.33</v>
      </c>
      <c r="F213" s="23">
        <v>34.5</v>
      </c>
      <c r="G213" s="23">
        <v>0.45</v>
      </c>
      <c r="H213" s="23">
        <v>0</v>
      </c>
      <c r="I213" s="23">
        <v>1.28</v>
      </c>
      <c r="J213" s="23">
        <v>2.5499999999999998</v>
      </c>
      <c r="K213" s="23">
        <v>0.35</v>
      </c>
      <c r="L213" s="9" t="s">
        <v>44</v>
      </c>
    </row>
    <row r="214" spans="1:12" ht="15.75">
      <c r="A214" s="16" t="s">
        <v>45</v>
      </c>
      <c r="B214" s="25">
        <v>30</v>
      </c>
      <c r="C214" s="26">
        <v>1.44</v>
      </c>
      <c r="D214" s="26">
        <v>0.6</v>
      </c>
      <c r="E214" s="26">
        <v>15</v>
      </c>
      <c r="F214" s="26">
        <v>64.2</v>
      </c>
      <c r="G214" s="23">
        <v>0</v>
      </c>
      <c r="H214" s="23">
        <v>5.35</v>
      </c>
      <c r="I214" s="23">
        <v>2.25</v>
      </c>
      <c r="J214" s="23">
        <v>3.56</v>
      </c>
      <c r="K214" s="23">
        <v>0.32</v>
      </c>
      <c r="L214" s="13"/>
    </row>
    <row r="215" spans="1:12" ht="15.75">
      <c r="A215" s="15" t="s">
        <v>31</v>
      </c>
      <c r="B215" s="25"/>
      <c r="C215" s="28">
        <f t="shared" ref="C215:K215" si="33">C214+C213+C212+C211+C210+C209+C208</f>
        <v>13.629999999999999</v>
      </c>
      <c r="D215" s="28">
        <f t="shared" si="33"/>
        <v>15.37</v>
      </c>
      <c r="E215" s="28">
        <f t="shared" si="33"/>
        <v>59.069999999999993</v>
      </c>
      <c r="F215" s="28">
        <f t="shared" si="33"/>
        <v>423.45</v>
      </c>
      <c r="G215" s="28">
        <f t="shared" si="33"/>
        <v>15.100000000000001</v>
      </c>
      <c r="H215" s="28">
        <f t="shared" si="33"/>
        <v>74.33</v>
      </c>
      <c r="I215" s="28">
        <f t="shared" si="33"/>
        <v>64.830000000000013</v>
      </c>
      <c r="J215" s="28">
        <f t="shared" si="33"/>
        <v>84.06</v>
      </c>
      <c r="K215" s="28">
        <f t="shared" si="33"/>
        <v>2.3499999999999996</v>
      </c>
      <c r="L215" s="9"/>
    </row>
    <row r="216" spans="1:12" ht="15.75">
      <c r="A216" s="18" t="s">
        <v>46</v>
      </c>
      <c r="B216" s="25"/>
      <c r="C216" s="26"/>
      <c r="D216" s="26"/>
      <c r="E216" s="26"/>
      <c r="F216" s="26"/>
      <c r="G216" s="23"/>
      <c r="H216" s="23"/>
      <c r="I216" s="23"/>
      <c r="J216" s="23"/>
      <c r="K216" s="23"/>
      <c r="L216" s="13"/>
    </row>
    <row r="217" spans="1:12" ht="15.75">
      <c r="A217" s="16" t="s">
        <v>73</v>
      </c>
      <c r="B217" s="25">
        <v>150</v>
      </c>
      <c r="C217" s="26">
        <v>3.9</v>
      </c>
      <c r="D217" s="26">
        <v>3.75</v>
      </c>
      <c r="E217" s="26">
        <v>16.5</v>
      </c>
      <c r="F217" s="26">
        <v>115.5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9" t="s">
        <v>140</v>
      </c>
    </row>
    <row r="218" spans="1:12" ht="15.75">
      <c r="A218" s="16" t="s">
        <v>141</v>
      </c>
      <c r="B218" s="25">
        <v>50</v>
      </c>
      <c r="C218" s="26">
        <v>2.92</v>
      </c>
      <c r="D218" s="26">
        <v>1.17</v>
      </c>
      <c r="E218" s="26">
        <v>29</v>
      </c>
      <c r="F218" s="26">
        <v>138.33000000000001</v>
      </c>
      <c r="G218" s="23">
        <v>0</v>
      </c>
      <c r="H218" s="23">
        <v>7.5</v>
      </c>
      <c r="I218" s="23">
        <v>55</v>
      </c>
      <c r="J218" s="23">
        <v>8.33</v>
      </c>
      <c r="K218" s="23">
        <v>0.49</v>
      </c>
      <c r="L218" s="9" t="s">
        <v>142</v>
      </c>
    </row>
    <row r="219" spans="1:12" ht="15.75">
      <c r="A219" s="15" t="s">
        <v>31</v>
      </c>
      <c r="B219" s="27"/>
      <c r="C219" s="28">
        <f t="shared" ref="C219:K219" si="34">SUM(C217:C218)</f>
        <v>6.82</v>
      </c>
      <c r="D219" s="28">
        <f t="shared" si="34"/>
        <v>4.92</v>
      </c>
      <c r="E219" s="28">
        <f t="shared" si="34"/>
        <v>45.5</v>
      </c>
      <c r="F219" s="28">
        <f t="shared" si="34"/>
        <v>253.83</v>
      </c>
      <c r="G219" s="29">
        <f t="shared" si="34"/>
        <v>0</v>
      </c>
      <c r="H219" s="29">
        <f t="shared" si="34"/>
        <v>7.5</v>
      </c>
      <c r="I219" s="29">
        <f t="shared" si="34"/>
        <v>55</v>
      </c>
      <c r="J219" s="29">
        <f t="shared" si="34"/>
        <v>8.33</v>
      </c>
      <c r="K219" s="29">
        <f t="shared" si="34"/>
        <v>0.49</v>
      </c>
      <c r="L219" s="9"/>
    </row>
    <row r="220" spans="1:12" ht="15.75">
      <c r="A220" s="33" t="s">
        <v>51</v>
      </c>
      <c r="B220" s="42"/>
      <c r="C220" s="39">
        <f t="shared" ref="C220:K220" si="35">C219+C215+C206+C203</f>
        <v>28.729999999999997</v>
      </c>
      <c r="D220" s="39">
        <f t="shared" si="35"/>
        <v>31.999999999999996</v>
      </c>
      <c r="E220" s="39">
        <f t="shared" si="35"/>
        <v>153.97999999999999</v>
      </c>
      <c r="F220" s="39">
        <f t="shared" si="35"/>
        <v>1012.5999999999999</v>
      </c>
      <c r="G220" s="39">
        <f t="shared" si="35"/>
        <v>26.01</v>
      </c>
      <c r="H220" s="39">
        <f t="shared" si="35"/>
        <v>139.1</v>
      </c>
      <c r="I220" s="39">
        <f t="shared" si="35"/>
        <v>197.36</v>
      </c>
      <c r="J220" s="39">
        <f t="shared" si="35"/>
        <v>260</v>
      </c>
      <c r="K220" s="39">
        <f t="shared" si="35"/>
        <v>6.24</v>
      </c>
      <c r="L220" s="13"/>
    </row>
    <row r="221" spans="1:12" ht="15.75">
      <c r="A221" s="15" t="s">
        <v>143</v>
      </c>
      <c r="B221" s="25"/>
      <c r="C221" s="26"/>
      <c r="D221" s="26"/>
      <c r="E221" s="26"/>
      <c r="F221" s="26"/>
      <c r="G221" s="23"/>
      <c r="H221" s="23"/>
      <c r="I221" s="23"/>
      <c r="J221" s="23"/>
      <c r="K221" s="23"/>
      <c r="L221" s="13"/>
    </row>
    <row r="222" spans="1:12" ht="15.75">
      <c r="A222" s="18" t="s">
        <v>23</v>
      </c>
      <c r="B222" s="25"/>
      <c r="C222" s="26"/>
      <c r="D222" s="26"/>
      <c r="E222" s="26"/>
      <c r="F222" s="26"/>
      <c r="G222" s="29"/>
      <c r="H222" s="29"/>
      <c r="I222" s="29"/>
      <c r="J222" s="29"/>
      <c r="K222" s="29"/>
      <c r="L222" s="13"/>
    </row>
    <row r="223" spans="1:12" ht="15.75">
      <c r="A223" s="16" t="s">
        <v>144</v>
      </c>
      <c r="B223" s="25">
        <v>150</v>
      </c>
      <c r="C223" s="26">
        <v>3.37</v>
      </c>
      <c r="D223" s="26">
        <v>4.33</v>
      </c>
      <c r="E223" s="26">
        <v>19.82</v>
      </c>
      <c r="F223" s="26">
        <v>134.49</v>
      </c>
      <c r="G223" s="23">
        <v>0.6</v>
      </c>
      <c r="H223" s="23">
        <v>33.75</v>
      </c>
      <c r="I223" s="23">
        <v>21.66</v>
      </c>
      <c r="J223" s="23">
        <v>93.81</v>
      </c>
      <c r="K223" s="23">
        <v>0.75</v>
      </c>
      <c r="L223" s="13" t="s">
        <v>25</v>
      </c>
    </row>
    <row r="224" spans="1:12" ht="15.75">
      <c r="A224" s="64" t="s">
        <v>47</v>
      </c>
      <c r="B224" s="65">
        <v>180</v>
      </c>
      <c r="C224" s="66">
        <v>2.39</v>
      </c>
      <c r="D224" s="66">
        <v>2.35</v>
      </c>
      <c r="E224" s="66">
        <v>8.15</v>
      </c>
      <c r="F224" s="66">
        <v>63.26</v>
      </c>
      <c r="G224" s="23">
        <v>0.53</v>
      </c>
      <c r="H224" s="23">
        <v>14.25</v>
      </c>
      <c r="I224" s="23">
        <v>19.88</v>
      </c>
      <c r="J224" s="23">
        <v>111.3</v>
      </c>
      <c r="K224" s="23">
        <v>0.49</v>
      </c>
      <c r="L224" s="9" t="s">
        <v>48</v>
      </c>
    </row>
    <row r="225" spans="1:12" ht="15.75">
      <c r="A225" s="16" t="s">
        <v>28</v>
      </c>
      <c r="B225" s="25">
        <v>25</v>
      </c>
      <c r="C225" s="26">
        <v>2</v>
      </c>
      <c r="D225" s="26">
        <v>0.6</v>
      </c>
      <c r="E225" s="26">
        <v>13.4</v>
      </c>
      <c r="F225" s="26">
        <v>63.5</v>
      </c>
      <c r="G225" s="23">
        <v>0</v>
      </c>
      <c r="H225" s="23">
        <v>13.07</v>
      </c>
      <c r="I225" s="23">
        <v>5.5</v>
      </c>
      <c r="J225" s="23">
        <v>8.7100000000000009</v>
      </c>
      <c r="K225" s="23">
        <v>0.77</v>
      </c>
      <c r="L225" s="20"/>
    </row>
    <row r="226" spans="1:12" ht="15.75">
      <c r="A226" s="16" t="s">
        <v>57</v>
      </c>
      <c r="B226" s="25">
        <v>10</v>
      </c>
      <c r="C226" s="26">
        <v>2.3199999999999998</v>
      </c>
      <c r="D226" s="26">
        <v>2.95</v>
      </c>
      <c r="E226" s="26">
        <v>0</v>
      </c>
      <c r="F226" s="26">
        <v>35.799999999999997</v>
      </c>
      <c r="G226" s="23">
        <v>7.0000000000000007E-2</v>
      </c>
      <c r="H226" s="23">
        <v>26</v>
      </c>
      <c r="I226" s="23">
        <v>3.5</v>
      </c>
      <c r="J226" s="23">
        <v>88.1</v>
      </c>
      <c r="K226" s="23">
        <v>0.1</v>
      </c>
      <c r="L226" s="9" t="s">
        <v>58</v>
      </c>
    </row>
    <row r="227" spans="1:12" ht="15.75">
      <c r="A227" s="15" t="s">
        <v>31</v>
      </c>
      <c r="B227" s="27"/>
      <c r="C227" s="28">
        <f t="shared" ref="C227:J227" si="36">SUM(C223:C226)</f>
        <v>10.08</v>
      </c>
      <c r="D227" s="28">
        <f t="shared" si="36"/>
        <v>10.23</v>
      </c>
      <c r="E227" s="28">
        <f t="shared" si="36"/>
        <v>41.37</v>
      </c>
      <c r="F227" s="28">
        <f t="shared" si="36"/>
        <v>297.05</v>
      </c>
      <c r="G227" s="29">
        <f t="shared" si="36"/>
        <v>1.2</v>
      </c>
      <c r="H227" s="29">
        <f t="shared" si="36"/>
        <v>87.07</v>
      </c>
      <c r="I227" s="29">
        <f t="shared" si="36"/>
        <v>50.54</v>
      </c>
      <c r="J227" s="29">
        <f t="shared" si="36"/>
        <v>301.92</v>
      </c>
      <c r="K227" s="29">
        <v>1.1000000000000001</v>
      </c>
      <c r="L227" s="41"/>
    </row>
    <row r="228" spans="1:12" ht="15.75">
      <c r="A228" s="15" t="s">
        <v>128</v>
      </c>
      <c r="B228" s="25"/>
      <c r="C228" s="26"/>
      <c r="D228" s="26"/>
      <c r="E228" s="26"/>
      <c r="F228" s="26"/>
      <c r="G228" s="23"/>
      <c r="H228" s="23"/>
      <c r="I228" s="23"/>
      <c r="J228" s="23"/>
      <c r="K228" s="23"/>
      <c r="L228" s="9"/>
    </row>
    <row r="229" spans="1:12" ht="14.25" customHeight="1">
      <c r="A229" s="30" t="s">
        <v>34</v>
      </c>
      <c r="B229" s="25">
        <v>100</v>
      </c>
      <c r="C229" s="26">
        <v>0.75</v>
      </c>
      <c r="D229" s="26">
        <v>0</v>
      </c>
      <c r="E229" s="26">
        <v>15.15</v>
      </c>
      <c r="F229" s="26">
        <v>69</v>
      </c>
      <c r="G229" s="23">
        <v>3</v>
      </c>
      <c r="H229" s="23">
        <v>0</v>
      </c>
      <c r="I229" s="23">
        <v>18</v>
      </c>
      <c r="J229" s="23">
        <v>10.5</v>
      </c>
      <c r="K229" s="23">
        <v>1.05</v>
      </c>
      <c r="L229" s="50"/>
    </row>
    <row r="230" spans="1:12" ht="15.75">
      <c r="A230" s="15" t="s">
        <v>31</v>
      </c>
      <c r="B230" s="27"/>
      <c r="C230" s="28">
        <f t="shared" ref="C230:K230" si="37">SUM(C229)</f>
        <v>0.75</v>
      </c>
      <c r="D230" s="28">
        <f t="shared" si="37"/>
        <v>0</v>
      </c>
      <c r="E230" s="28">
        <f t="shared" si="37"/>
        <v>15.15</v>
      </c>
      <c r="F230" s="28">
        <f t="shared" si="37"/>
        <v>69</v>
      </c>
      <c r="G230" s="29">
        <f t="shared" si="37"/>
        <v>3</v>
      </c>
      <c r="H230" s="29">
        <f t="shared" si="37"/>
        <v>0</v>
      </c>
      <c r="I230" s="29">
        <f t="shared" si="37"/>
        <v>18</v>
      </c>
      <c r="J230" s="29">
        <f t="shared" si="37"/>
        <v>10.5</v>
      </c>
      <c r="K230" s="29">
        <f t="shared" si="37"/>
        <v>1.05</v>
      </c>
      <c r="L230" s="10"/>
    </row>
    <row r="231" spans="1:12" ht="15.75">
      <c r="A231" s="18" t="s">
        <v>60</v>
      </c>
      <c r="B231" s="25"/>
      <c r="C231" s="26"/>
      <c r="D231" s="26"/>
      <c r="E231" s="26"/>
      <c r="F231" s="26"/>
      <c r="G231" s="29"/>
      <c r="H231" s="29"/>
      <c r="I231" s="29"/>
      <c r="J231" s="29"/>
      <c r="K231" s="29"/>
      <c r="L231" s="10"/>
    </row>
    <row r="232" spans="1:12" ht="30">
      <c r="A232" s="35" t="s">
        <v>80</v>
      </c>
      <c r="B232" s="36">
        <v>150</v>
      </c>
      <c r="C232" s="37">
        <v>1.3</v>
      </c>
      <c r="D232" s="37">
        <v>4.08</v>
      </c>
      <c r="E232" s="37">
        <v>4.43</v>
      </c>
      <c r="F232" s="37">
        <v>59.63</v>
      </c>
      <c r="G232" s="23">
        <v>4.8</v>
      </c>
      <c r="H232" s="23">
        <v>0</v>
      </c>
      <c r="I232" s="23">
        <v>13.95</v>
      </c>
      <c r="J232" s="23">
        <v>22.05</v>
      </c>
      <c r="K232" s="23">
        <v>0.66</v>
      </c>
      <c r="L232" s="9" t="s">
        <v>81</v>
      </c>
    </row>
    <row r="233" spans="1:12" ht="15.75">
      <c r="A233" s="16" t="s">
        <v>145</v>
      </c>
      <c r="B233" s="25">
        <v>50</v>
      </c>
      <c r="C233" s="26">
        <v>8.8000000000000007</v>
      </c>
      <c r="D233" s="26">
        <v>6.15</v>
      </c>
      <c r="E233" s="26">
        <v>7.5</v>
      </c>
      <c r="F233" s="26">
        <v>121.5</v>
      </c>
      <c r="G233" s="23">
        <v>0</v>
      </c>
      <c r="H233" s="23">
        <v>15</v>
      </c>
      <c r="I233" s="23">
        <v>10.5</v>
      </c>
      <c r="J233" s="23">
        <v>25</v>
      </c>
      <c r="K233" s="23">
        <v>1.04</v>
      </c>
      <c r="L233" s="9" t="s">
        <v>146</v>
      </c>
    </row>
    <row r="234" spans="1:12" ht="15.75">
      <c r="A234" s="30" t="s">
        <v>67</v>
      </c>
      <c r="B234" s="25">
        <v>110</v>
      </c>
      <c r="C234" s="26">
        <v>4.4000000000000004</v>
      </c>
      <c r="D234" s="26">
        <v>4.6399999999999997</v>
      </c>
      <c r="E234" s="26">
        <v>21.63</v>
      </c>
      <c r="F234" s="26">
        <v>142.31</v>
      </c>
      <c r="G234" s="23">
        <v>0</v>
      </c>
      <c r="H234" s="23">
        <v>13.07</v>
      </c>
      <c r="I234" s="23">
        <v>5.5</v>
      </c>
      <c r="J234" s="23">
        <v>8.7100000000000009</v>
      </c>
      <c r="K234" s="23">
        <v>0.77</v>
      </c>
      <c r="L234" s="9" t="s">
        <v>68</v>
      </c>
    </row>
    <row r="235" spans="1:12" ht="15.75">
      <c r="A235" s="30" t="s">
        <v>147</v>
      </c>
      <c r="B235" s="25">
        <v>30</v>
      </c>
      <c r="C235" s="26">
        <v>0.28999999999999998</v>
      </c>
      <c r="D235" s="26">
        <v>0.98</v>
      </c>
      <c r="E235" s="26">
        <v>1.38</v>
      </c>
      <c r="F235" s="26">
        <v>15.57</v>
      </c>
      <c r="G235" s="23">
        <v>0.33</v>
      </c>
      <c r="H235" s="23">
        <v>6</v>
      </c>
      <c r="I235" s="23">
        <v>1.71</v>
      </c>
      <c r="J235" s="23">
        <v>2.1</v>
      </c>
      <c r="K235" s="23">
        <v>0.09</v>
      </c>
      <c r="L235" s="9" t="s">
        <v>148</v>
      </c>
    </row>
    <row r="236" spans="1:12" ht="15.75">
      <c r="A236" s="16" t="s">
        <v>86</v>
      </c>
      <c r="B236" s="25">
        <v>150</v>
      </c>
      <c r="C236" s="26">
        <v>0.5</v>
      </c>
      <c r="D236" s="26">
        <v>0.2</v>
      </c>
      <c r="E236" s="26">
        <v>11.45</v>
      </c>
      <c r="F236" s="26">
        <v>49.52</v>
      </c>
      <c r="G236" s="23">
        <v>60</v>
      </c>
      <c r="H236" s="23">
        <v>0</v>
      </c>
      <c r="I236" s="23">
        <v>2.4</v>
      </c>
      <c r="J236" s="23">
        <v>8.93</v>
      </c>
      <c r="K236" s="23">
        <v>0.46</v>
      </c>
      <c r="L236" s="9" t="s">
        <v>44</v>
      </c>
    </row>
    <row r="237" spans="1:12" ht="15.75">
      <c r="A237" s="16" t="s">
        <v>45</v>
      </c>
      <c r="B237" s="25">
        <v>30</v>
      </c>
      <c r="C237" s="26">
        <v>1.44</v>
      </c>
      <c r="D237" s="26">
        <v>0.6</v>
      </c>
      <c r="E237" s="26">
        <v>15</v>
      </c>
      <c r="F237" s="26">
        <v>64.2</v>
      </c>
      <c r="G237" s="23">
        <v>0</v>
      </c>
      <c r="H237" s="23">
        <v>5.35</v>
      </c>
      <c r="I237" s="23">
        <v>2.25</v>
      </c>
      <c r="J237" s="23">
        <v>3.56</v>
      </c>
      <c r="K237" s="23">
        <v>0.32</v>
      </c>
      <c r="L237" s="10"/>
    </row>
    <row r="238" spans="1:12" ht="15.75">
      <c r="A238" s="15" t="s">
        <v>31</v>
      </c>
      <c r="B238" s="27"/>
      <c r="C238" s="28">
        <f t="shared" ref="C238:K238" si="38">C237+C236+C235+C234+C233+C232</f>
        <v>16.73</v>
      </c>
      <c r="D238" s="28">
        <f t="shared" si="38"/>
        <v>16.649999999999999</v>
      </c>
      <c r="E238" s="28">
        <f t="shared" si="38"/>
        <v>61.389999999999993</v>
      </c>
      <c r="F238" s="28">
        <f t="shared" si="38"/>
        <v>452.73</v>
      </c>
      <c r="G238" s="28">
        <f t="shared" si="38"/>
        <v>65.13</v>
      </c>
      <c r="H238" s="28">
        <f t="shared" si="38"/>
        <v>39.42</v>
      </c>
      <c r="I238" s="28">
        <f t="shared" si="38"/>
        <v>36.31</v>
      </c>
      <c r="J238" s="28">
        <f t="shared" si="38"/>
        <v>70.349999999999994</v>
      </c>
      <c r="K238" s="28">
        <f t="shared" si="38"/>
        <v>3.3400000000000003</v>
      </c>
      <c r="L238" s="10"/>
    </row>
    <row r="239" spans="1:12" ht="15.75">
      <c r="A239" s="18" t="s">
        <v>46</v>
      </c>
      <c r="B239" s="25"/>
      <c r="C239" s="26"/>
      <c r="D239" s="26"/>
      <c r="E239" s="26"/>
      <c r="F239" s="26"/>
      <c r="G239" s="23"/>
      <c r="H239" s="23"/>
      <c r="I239" s="23"/>
      <c r="J239" s="23"/>
      <c r="K239" s="23"/>
      <c r="L239" s="10"/>
    </row>
    <row r="240" spans="1:12" ht="15.75">
      <c r="A240" s="16" t="s">
        <v>26</v>
      </c>
      <c r="B240" s="25">
        <v>180</v>
      </c>
      <c r="C240" s="26">
        <v>0.18</v>
      </c>
      <c r="D240" s="26">
        <v>0.09</v>
      </c>
      <c r="E240" s="26">
        <v>5.91</v>
      </c>
      <c r="F240" s="26">
        <v>24.57</v>
      </c>
      <c r="G240" s="23">
        <v>0</v>
      </c>
      <c r="H240" s="23">
        <v>0</v>
      </c>
      <c r="I240" s="23">
        <v>3.78</v>
      </c>
      <c r="J240" s="23">
        <v>6.75</v>
      </c>
      <c r="K240" s="23">
        <v>0.74</v>
      </c>
      <c r="L240" s="9" t="s">
        <v>27</v>
      </c>
    </row>
    <row r="241" spans="1:12" ht="15.75">
      <c r="A241" s="16" t="s">
        <v>87</v>
      </c>
      <c r="B241" s="25">
        <v>50</v>
      </c>
      <c r="C241" s="26">
        <v>2.4</v>
      </c>
      <c r="D241" s="26">
        <v>1.4</v>
      </c>
      <c r="E241" s="26">
        <v>38.85</v>
      </c>
      <c r="F241" s="26">
        <v>168</v>
      </c>
      <c r="G241" s="23">
        <v>0.54</v>
      </c>
      <c r="H241" s="23">
        <v>53.8</v>
      </c>
      <c r="I241" s="23">
        <v>2.15</v>
      </c>
      <c r="J241" s="23">
        <v>126</v>
      </c>
      <c r="K241" s="23">
        <v>1.3</v>
      </c>
      <c r="L241" s="9"/>
    </row>
    <row r="242" spans="1:12" ht="15.75">
      <c r="A242" s="15" t="s">
        <v>31</v>
      </c>
      <c r="B242" s="25"/>
      <c r="C242" s="28">
        <f t="shared" ref="C242:K242" si="39">SUM(C240:C241)</f>
        <v>2.58</v>
      </c>
      <c r="D242" s="28">
        <f t="shared" si="39"/>
        <v>1.49</v>
      </c>
      <c r="E242" s="28">
        <f t="shared" si="39"/>
        <v>44.760000000000005</v>
      </c>
      <c r="F242" s="28">
        <f t="shared" si="39"/>
        <v>192.57</v>
      </c>
      <c r="G242" s="29">
        <f t="shared" si="39"/>
        <v>0.54</v>
      </c>
      <c r="H242" s="29">
        <f t="shared" si="39"/>
        <v>53.8</v>
      </c>
      <c r="I242" s="29">
        <f t="shared" si="39"/>
        <v>5.93</v>
      </c>
      <c r="J242" s="29">
        <f t="shared" si="39"/>
        <v>132.75</v>
      </c>
      <c r="K242" s="29">
        <f t="shared" si="39"/>
        <v>2.04</v>
      </c>
      <c r="L242" s="10"/>
    </row>
    <row r="243" spans="1:12" ht="15.75">
      <c r="A243" s="33" t="s">
        <v>51</v>
      </c>
      <c r="B243" s="42"/>
      <c r="C243" s="39">
        <f t="shared" ref="C243:K243" si="40">C242+C238+C230+C227</f>
        <v>30.14</v>
      </c>
      <c r="D243" s="39">
        <f t="shared" si="40"/>
        <v>28.369999999999997</v>
      </c>
      <c r="E243" s="39">
        <f t="shared" si="40"/>
        <v>162.67000000000002</v>
      </c>
      <c r="F243" s="39">
        <f t="shared" si="40"/>
        <v>1011.3499999999999</v>
      </c>
      <c r="G243" s="39">
        <f t="shared" si="40"/>
        <v>69.87</v>
      </c>
      <c r="H243" s="39">
        <f t="shared" si="40"/>
        <v>180.29</v>
      </c>
      <c r="I243" s="39">
        <f t="shared" si="40"/>
        <v>110.78</v>
      </c>
      <c r="J243" s="39">
        <f t="shared" si="40"/>
        <v>515.52</v>
      </c>
      <c r="K243" s="39">
        <f t="shared" si="40"/>
        <v>7.5300000000000011</v>
      </c>
      <c r="L243" s="10"/>
    </row>
    <row r="244" spans="1:12" ht="15.75">
      <c r="A244" s="70" t="s">
        <v>149</v>
      </c>
      <c r="B244" s="32"/>
      <c r="C244" s="71">
        <f t="shared" ref="C244:K244" si="41">(C243+C220+C196+C173+C150+C125+C103+C79+C57+C33)/10</f>
        <v>36.591999999999999</v>
      </c>
      <c r="D244" s="71">
        <f t="shared" si="41"/>
        <v>33.605999999999995</v>
      </c>
      <c r="E244" s="71">
        <f t="shared" si="41"/>
        <v>153.22</v>
      </c>
      <c r="F244" s="71">
        <f t="shared" si="41"/>
        <v>1054.9730000000002</v>
      </c>
      <c r="G244" s="71">
        <f t="shared" si="41"/>
        <v>43.332000000000008</v>
      </c>
      <c r="H244" s="71">
        <f t="shared" si="41"/>
        <v>204.44499999999999</v>
      </c>
      <c r="I244" s="71">
        <f t="shared" si="41"/>
        <v>380.923</v>
      </c>
      <c r="J244" s="71">
        <f t="shared" si="41"/>
        <v>367.89</v>
      </c>
      <c r="K244" s="71">
        <f t="shared" si="41"/>
        <v>7.1760000000000002</v>
      </c>
      <c r="L244" s="20"/>
    </row>
    <row r="245" spans="1:12" ht="15.75">
      <c r="A245" s="72"/>
      <c r="B245" s="73"/>
      <c r="C245" s="74"/>
      <c r="D245" s="74"/>
      <c r="E245" s="74"/>
      <c r="F245" s="74"/>
      <c r="G245" s="75"/>
      <c r="H245" s="75"/>
      <c r="I245" s="75"/>
      <c r="J245" s="75"/>
      <c r="K245" s="75"/>
      <c r="L245" s="20"/>
    </row>
    <row r="246" spans="1:12" ht="15.75">
      <c r="A246" s="72" t="s">
        <v>150</v>
      </c>
      <c r="B246" s="73"/>
      <c r="C246" s="76"/>
      <c r="D246" s="76"/>
      <c r="E246" s="76"/>
      <c r="F246" s="76"/>
      <c r="G246" s="34"/>
      <c r="H246" s="34"/>
      <c r="I246" s="77"/>
      <c r="J246" s="34"/>
      <c r="K246" s="34"/>
      <c r="L246" s="20"/>
    </row>
    <row r="247" spans="1:12" ht="15.75">
      <c r="A247" s="78" t="s">
        <v>151</v>
      </c>
      <c r="B247" s="79"/>
      <c r="C247" s="80"/>
      <c r="D247" s="80"/>
      <c r="E247" s="80"/>
      <c r="F247" s="80"/>
      <c r="G247" s="81"/>
      <c r="H247" s="81"/>
      <c r="I247" s="81"/>
      <c r="J247" s="81"/>
      <c r="K247" s="57"/>
      <c r="L247" s="10"/>
    </row>
    <row r="248" spans="1:12" ht="15.75">
      <c r="A248" s="55" t="s">
        <v>152</v>
      </c>
      <c r="B248" s="82"/>
      <c r="C248" s="19"/>
      <c r="D248" s="19"/>
      <c r="E248" s="55"/>
      <c r="F248" s="32"/>
      <c r="G248" s="57"/>
      <c r="H248" s="57"/>
      <c r="I248" s="57"/>
      <c r="J248" s="57"/>
      <c r="K248" s="57"/>
      <c r="L248" s="57"/>
    </row>
    <row r="249" spans="1:12" ht="15.75">
      <c r="C249" s="83"/>
      <c r="D249" s="83"/>
      <c r="E249" s="83"/>
      <c r="F249" s="83"/>
      <c r="G249" s="83"/>
      <c r="H249" s="83"/>
      <c r="I249" s="83"/>
      <c r="J249" s="83"/>
      <c r="K249" s="83"/>
    </row>
    <row r="250" spans="1:12" ht="15.75">
      <c r="A250" s="84" t="s">
        <v>32</v>
      </c>
      <c r="B250" s="84" t="s">
        <v>153</v>
      </c>
      <c r="C250" s="84"/>
      <c r="D250" s="84"/>
      <c r="E250" s="84"/>
      <c r="F250" s="84"/>
      <c r="G250" s="87" t="s">
        <v>154</v>
      </c>
      <c r="H250" s="87"/>
      <c r="I250" s="87"/>
      <c r="J250" s="84"/>
      <c r="K250" s="84"/>
      <c r="L250" s="85"/>
    </row>
    <row r="251" spans="1:12" ht="15.75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5"/>
    </row>
    <row r="252" spans="1:12" ht="15.75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5"/>
    </row>
    <row r="253" spans="1:12" ht="15.75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5"/>
    </row>
    <row r="254" spans="1:12" ht="15.75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5"/>
    </row>
    <row r="255" spans="1:12" ht="15.75">
      <c r="A255" s="86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5"/>
    </row>
    <row r="256" spans="1:12" ht="15.75">
      <c r="A256" s="86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5"/>
    </row>
    <row r="257" spans="1:12" ht="15.75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5"/>
    </row>
  </sheetData>
  <mergeCells count="12">
    <mergeCell ref="A8:K8"/>
    <mergeCell ref="A10:A11"/>
    <mergeCell ref="B10:B11"/>
    <mergeCell ref="C10:E10"/>
    <mergeCell ref="F10:F11"/>
    <mergeCell ref="G10:J10"/>
    <mergeCell ref="G250:I250"/>
    <mergeCell ref="A127:A128"/>
    <mergeCell ref="B127:B128"/>
    <mergeCell ref="C127:E127"/>
    <mergeCell ref="F127:F128"/>
    <mergeCell ref="G127:J12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11</cp:revision>
  <dcterms:created xsi:type="dcterms:W3CDTF">2006-09-16T00:00:00Z</dcterms:created>
  <dcterms:modified xsi:type="dcterms:W3CDTF">2024-10-28T06:52:14Z</dcterms:modified>
  <dc:language>ru-RU</dc:language>
</cp:coreProperties>
</file>